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752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'ГРАФІК'!$B$3:$BB$47</definedName>
    <definedName name="_xlnm.Print_Area" localSheetId="3">'ПЛАН НП'!$A$3:$BD$125</definedName>
  </definedNames>
  <calcPr fullCalcOnLoad="1"/>
</workbook>
</file>

<file path=xl/sharedStrings.xml><?xml version="1.0" encoding="utf-8"?>
<sst xmlns="http://schemas.openxmlformats.org/spreadsheetml/2006/main" count="991" uniqueCount="552">
  <si>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</si>
  <si>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</si>
  <si>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</si>
  <si>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</si>
  <si>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</si>
  <si>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</si>
  <si>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</si>
  <si>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</si>
  <si>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</si>
  <si>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</si>
  <si>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</si>
  <si>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</si>
  <si>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</si>
  <si>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</si>
  <si>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</si>
  <si>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</si>
  <si>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</si>
  <si>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</si>
  <si>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</si>
  <si>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</si>
  <si>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</si>
  <si>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</si>
  <si>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</si>
  <si>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</si>
  <si>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</si>
  <si>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</si>
  <si>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</si>
  <si>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</si>
  <si>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</si>
  <si>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</si>
  <si>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</si>
  <si>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</si>
  <si>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</si>
  <si>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</si>
  <si>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</si>
  <si>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</si>
  <si>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</si>
  <si>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</si>
  <si>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</si>
  <si>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</si>
  <si>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</si>
  <si>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</si>
  <si>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</si>
  <si>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</si>
  <si>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</si>
  <si>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</si>
  <si>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</si>
  <si>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</si>
  <si>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</si>
  <si>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</si>
  <si>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</si>
  <si>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</si>
  <si>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</si>
  <si>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</si>
  <si>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</si>
  <si>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</si>
  <si>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</si>
  <si>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</si>
  <si>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</si>
  <si>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</si>
  <si>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</si>
  <si>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</si>
  <si>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</si>
  <si>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</si>
  <si>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</si>
  <si>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</si>
  <si>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</si>
  <si>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</si>
  <si>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</si>
  <si>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</si>
  <si>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</si>
  <si>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</si>
  <si>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</si>
  <si>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</si>
  <si>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</si>
  <si>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</si>
  <si>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</si>
  <si>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</si>
  <si>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</si>
  <si>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</si>
  <si>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</si>
  <si>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</si>
  <si>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</si>
  <si>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</si>
  <si>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</si>
  <si>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</si>
  <si>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</si>
  <si>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</si>
  <si>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</si>
  <si>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</si>
  <si>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</si>
  <si>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</si>
  <si>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</si>
  <si>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</si>
  <si>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</si>
  <si>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</si>
  <si>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</si>
  <si>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</si>
  <si>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</si>
  <si>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</si>
  <si>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</si>
  <si>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</si>
  <si>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</si>
  <si>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</si>
  <si>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</si>
  <si>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</si>
  <si>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</si>
  <si>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</si>
  <si>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</si>
  <si>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</si>
  <si>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</si>
  <si>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</si>
  <si>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</si>
  <si>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</si>
  <si>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</si>
  <si>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</si>
  <si>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</si>
  <si>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</si>
  <si>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</si>
  <si>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</si>
  <si>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</si>
  <si>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</si>
  <si>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</si>
  <si>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</si>
  <si>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</si>
  <si>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</si>
  <si>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</si>
  <si>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</si>
  <si>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</si>
  <si>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</si>
  <si>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</si>
  <si>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</si>
  <si>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</si>
  <si>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</si>
  <si>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</si>
  <si>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</si>
  <si>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</si>
  <si>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</si>
  <si>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</si>
  <si>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</si>
  <si>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</si>
  <si>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</si>
  <si>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</si>
  <si>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</si>
  <si>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</si>
  <si>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</si>
  <si>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</si>
  <si>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</si>
  <si>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</si>
  <si>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</si>
  <si>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</si>
  <si>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</si>
  <si>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</si>
  <si>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</si>
  <si>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</si>
  <si>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</si>
  <si>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</si>
  <si>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</si>
  <si>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</si>
  <si>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</si>
  <si>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</si>
  <si>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</si>
  <si>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</si>
  <si>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</si>
  <si>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</si>
  <si>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</si>
  <si>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</si>
  <si>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</si>
  <si>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</si>
  <si>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</si>
  <si>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</si>
  <si>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</si>
  <si>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</si>
  <si>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</si>
  <si>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</si>
  <si>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</si>
  <si>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</si>
  <si>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</si>
  <si>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</si>
  <si>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</si>
  <si>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</si>
  <si>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</si>
  <si>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</si>
  <si>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</si>
  <si>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</si>
  <si>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</si>
  <si>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</si>
  <si>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</si>
  <si>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</si>
  <si>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</si>
  <si>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</si>
  <si>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</si>
  <si>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</si>
  <si>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</si>
  <si>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</si>
  <si>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</si>
  <si>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</si>
  <si>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</si>
  <si>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</si>
  <si>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</si>
  <si>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</si>
  <si>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</si>
  <si>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</si>
  <si>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</si>
  <si>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</si>
  <si>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</si>
  <si>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</si>
  <si>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</si>
  <si>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</si>
  <si>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</si>
  <si>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</si>
  <si>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</si>
  <si>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</si>
  <si>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</si>
  <si>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</si>
  <si>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</si>
  <si>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</si>
  <si>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</si>
  <si>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</si>
  <si>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</si>
  <si>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</si>
  <si>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</si>
  <si>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</si>
  <si>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</si>
  <si>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</si>
  <si>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</si>
  <si>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</si>
  <si>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</si>
  <si>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</si>
  <si>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</si>
  <si>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</si>
  <si>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</si>
  <si>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</si>
  <si>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</si>
  <si>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</si>
  <si>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</si>
  <si>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</si>
  <si>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</si>
  <si>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</si>
  <si>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</si>
  <si>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</si>
  <si>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</si>
  <si>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</si>
  <si>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</si>
  <si>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</si>
  <si>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</si>
  <si>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</si>
  <si>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</si>
  <si>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</si>
  <si>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</si>
  <si>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</si>
  <si>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</si>
  <si>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</si>
  <si>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</si>
  <si>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</si>
  <si>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</si>
  <si>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</si>
  <si>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</si>
  <si>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</si>
  <si>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</si>
  <si>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</si>
  <si>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</si>
  <si>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</si>
  <si>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</si>
  <si>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</si>
  <si>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</si>
  <si>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</si>
  <si>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</si>
  <si>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</si>
  <si>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</si>
  <si>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</si>
  <si>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</si>
  <si>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</si>
  <si>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</si>
  <si>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</si>
  <si>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</si>
  <si>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</si>
  <si>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</si>
  <si>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</si>
  <si>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</si>
  <si>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</si>
  <si>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</si>
  <si>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</si>
  <si>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</si>
  <si>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</si>
  <si>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</si>
  <si>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</si>
  <si>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</si>
  <si>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</si>
  <si>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</si>
  <si>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</si>
  <si>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</si>
  <si>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</si>
  <si>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</si>
  <si>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</si>
  <si>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</si>
  <si>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</si>
  <si>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</si>
  <si>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</si>
  <si>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</si>
  <si>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</si>
  <si>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</si>
  <si>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</si>
  <si>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</si>
  <si>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</si>
  <si>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</si>
  <si>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</si>
  <si>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</si>
  <si>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</si>
  <si>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</si>
  <si>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</si>
  <si>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</si>
  <si>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</si>
  <si>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</si>
  <si>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</si>
  <si>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практичні семінарські</t>
  </si>
  <si>
    <t>практичні, семінарські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</si>
  <si>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</si>
  <si>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</si>
  <si>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</si>
  <si>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</si>
  <si>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</si>
  <si>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</si>
  <si>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</si>
  <si>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</si>
  <si>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</si>
  <si>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</si>
  <si>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протокол  засідання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</si>
  <si>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</si>
  <si>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</si>
  <si>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</si>
  <si>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</si>
  <si>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</si>
  <si>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</si>
  <si>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</si>
  <si>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</si>
  <si>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</si>
  <si>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</si>
  <si>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</si>
  <si>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5.2.ЦИКЛ ПРОФЕСІЙНОЇ ПІДГОТОВКИ</t>
  </si>
  <si>
    <t>5.3. ПРАКТИЧНА ПІДГОТОВКА</t>
  </si>
  <si>
    <t>5.4. ПІДГОТОВКА ДО АТЕСТАЦІЇ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</si>
  <si>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</si>
  <si>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</si>
  <si>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</si>
  <si>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</si>
  <si>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</si>
  <si>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</si>
  <si>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</si>
  <si>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</si>
  <si>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Історія України</t>
  </si>
  <si>
    <t>Історія Української культури</t>
  </si>
  <si>
    <t>Філософія</t>
  </si>
  <si>
    <t>Фахова українська мова та основи ділової комунікації</t>
  </si>
  <si>
    <t>Людино-машинна взаємодія</t>
  </si>
  <si>
    <t>Проектування програмного забезпечення</t>
  </si>
  <si>
    <t>Чисельні методи</t>
  </si>
  <si>
    <t>Бази даних</t>
  </si>
  <si>
    <t>Java  та C# технології прикладного програмування</t>
  </si>
  <si>
    <t>Розпізнавання образів та обробка зображень</t>
  </si>
  <si>
    <t>Фізичне виховання</t>
  </si>
  <si>
    <t>Емпіричні методи програмної інженерії</t>
  </si>
  <si>
    <t>Системне програмування та адміністрування ОС</t>
  </si>
  <si>
    <t>Архітектура програмного забезпечення</t>
  </si>
  <si>
    <t>Кодування та захист інформації</t>
  </si>
  <si>
    <t>Системи захисту обчислювальних мереж</t>
  </si>
  <si>
    <t>Програмні засоби мережевих технологій</t>
  </si>
  <si>
    <t>Скриптові мови програмування</t>
  </si>
  <si>
    <t>Інтелектуальний аналіз даних</t>
  </si>
  <si>
    <t>1;2</t>
  </si>
  <si>
    <t>денна</t>
  </si>
  <si>
    <t>Кількість аудиторних годин за семестр</t>
  </si>
  <si>
    <t>Моделювання систем</t>
  </si>
  <si>
    <t>Імітаційне моделювання</t>
  </si>
  <si>
    <t>12 Інформаційні технології</t>
  </si>
  <si>
    <t>121 Інженерія програмного забезпечення</t>
  </si>
  <si>
    <t>бакалавр з інженерії програмного забезпечення</t>
  </si>
  <si>
    <t>Організація промислового виробництва програмного забезпечення</t>
  </si>
  <si>
    <t>Менеджмент проектів програмного забезпечення</t>
  </si>
  <si>
    <t>Безпека життєдіяльності та основи охорони праці</t>
  </si>
  <si>
    <t>Основи академічного письма</t>
  </si>
  <si>
    <t>Громадянська освіта</t>
  </si>
  <si>
    <t>1;2;3;4</t>
  </si>
  <si>
    <t>2;4;6;8</t>
  </si>
  <si>
    <t>ПОГОДЖУЮ</t>
  </si>
  <si>
    <t>ОК1</t>
  </si>
  <si>
    <t>ОК3</t>
  </si>
  <si>
    <t>ОК4</t>
  </si>
  <si>
    <t>ОК5</t>
  </si>
  <si>
    <t>ОК6</t>
  </si>
  <si>
    <t>ОК7</t>
  </si>
  <si>
    <t>ОК8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</si>
  <si>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</si>
  <si>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</si>
  <si>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</si>
  <si>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</si>
  <si>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</si>
  <si>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</si>
  <si>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</si>
  <si>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</si>
  <si>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</si>
  <si>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</si>
  <si>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</si>
  <si>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</si>
  <si>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</si>
  <si>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</si>
  <si>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</si>
  <si>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</si>
  <si>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</si>
  <si>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</si>
  <si>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</si>
  <si>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П1</t>
  </si>
  <si>
    <t>П2</t>
  </si>
  <si>
    <t>П3</t>
  </si>
  <si>
    <t>П4</t>
  </si>
  <si>
    <t>А1</t>
  </si>
  <si>
    <t>освітня програма</t>
  </si>
  <si>
    <t>Інженерія програмного забезпечення</t>
  </si>
  <si>
    <t>1;2;3</t>
  </si>
  <si>
    <t>5;6</t>
  </si>
  <si>
    <t>3 роки 10 місяців</t>
  </si>
  <si>
    <t>ЗАТВЕРДЖЕНО</t>
  </si>
  <si>
    <t>Системи штучного інтелекту</t>
  </si>
  <si>
    <t>Програмування мобільних пристроїв</t>
  </si>
  <si>
    <t>ОК29</t>
  </si>
  <si>
    <t>Проектування трансляторів</t>
  </si>
  <si>
    <t>Випусна кваліфікаційна робота</t>
  </si>
  <si>
    <t>Випускна кваліфікаційна робота</t>
  </si>
  <si>
    <t xml:space="preserve">Основи програмування </t>
  </si>
  <si>
    <t>Засоби інтеграції розподілених систем</t>
  </si>
  <si>
    <t>4;5</t>
  </si>
  <si>
    <t>3;4</t>
  </si>
  <si>
    <t>Проектно-технологічна практика</t>
  </si>
  <si>
    <t>Навчально-технологічна практика</t>
  </si>
  <si>
    <t>Переддипломна практика</t>
  </si>
  <si>
    <t>спеціалізація</t>
  </si>
  <si>
    <t>(назва  освітньої програми)</t>
  </si>
  <si>
    <t>Виробнича практика з комп'ютерних технологій</t>
  </si>
  <si>
    <t>Операційні системи. Частина 1</t>
  </si>
  <si>
    <t>Операційні системи. Частина 2</t>
  </si>
  <si>
    <t>При вступі на базі ступеня «молодший бакалавр» (освітньо-кваліфікаційного рівня «молодший спеціаліст») може бути визнано та перезараховано результати навчання, отримані в межах попередньої освітньої програми підготовки молодшого бакалавра (молодшого спеціаліста) обсягом:</t>
  </si>
  <si>
    <t>- зі спеціальності 121 «Інженерія програмного забезпечення»: не більше ніж 60 кредитів ЄКТС;</t>
  </si>
  <si>
    <t>- за іншими спеціальностями: не більше ніж 30 кредитів ЄКТС.</t>
  </si>
  <si>
    <t>При вступі на базі ступеня «бакалавр» за іншими спеціальностями може бути визнано та перезараховано результати навчання, отримані в межах попередньої освітньої програми обсягом не більше ніж 90 кредитів ЄКТС.</t>
  </si>
  <si>
    <t>Комп'ютерні числення</t>
  </si>
  <si>
    <t>Комп'ютерна дискретна математика</t>
  </si>
  <si>
    <t>Програмно-апаратні засоби персональних комп'ютерів</t>
  </si>
  <si>
    <t>Об'єктно-орієнтоване програмування</t>
  </si>
  <si>
    <t>Архітектура комп'ютерних мереж</t>
  </si>
  <si>
    <t>Комп'ютерні технології статистичної обробки даних</t>
  </si>
  <si>
    <t>Теорія ймовірностей і матстатистика</t>
  </si>
  <si>
    <t>Системний аналіз процесів комп'ютеризації</t>
  </si>
  <si>
    <t>Дослідження операцій</t>
  </si>
  <si>
    <t>Математичні методи підтримки прийняття рішень</t>
  </si>
  <si>
    <t>Цифрова  обробка зображень</t>
  </si>
  <si>
    <t>Моделювання бізнес-процесів комп’ютеризації</t>
  </si>
  <si>
    <t>Інструментальні засоби розробки та підтримки програмних систем</t>
  </si>
  <si>
    <t>Програмування Internet-систем</t>
  </si>
  <si>
    <t>Проектування геоінформаційних систем</t>
  </si>
  <si>
    <t>Адміністрування баз даних</t>
  </si>
  <si>
    <t>Риторика</t>
  </si>
  <si>
    <t>Корпоративна культура</t>
  </si>
  <si>
    <t>Тренінг-курс «Психологія ділових відносин»</t>
  </si>
  <si>
    <t>Тренінг-курс «Лідерство та team building»</t>
  </si>
  <si>
    <t>Тренінг-курс «Креативне мислення та інтелектуальна власність»</t>
  </si>
  <si>
    <t>Комунікаційний менеджмент</t>
  </si>
  <si>
    <t>Дисципліна на вибір з іншої ОП, яка формує соціальні навички (soft skills)</t>
  </si>
  <si>
    <t>Сучасна економіка</t>
  </si>
  <si>
    <t>Управління бізнесом</t>
  </si>
  <si>
    <t>Фінансова грамотність</t>
  </si>
  <si>
    <t>Фінансово-економічна безпека</t>
  </si>
  <si>
    <t>Маркетинг</t>
  </si>
  <si>
    <t>Тренінг курс «Start up creation»</t>
  </si>
  <si>
    <t>Дисципліна на вибір з іншої ОП, яка формує підприємницькі навички</t>
  </si>
  <si>
    <t>ОК30</t>
  </si>
  <si>
    <t>ВБ1.1</t>
  </si>
  <si>
    <t>ВБ1.2</t>
  </si>
  <si>
    <t xml:space="preserve">зі змінами в редакції, затвердженій </t>
  </si>
  <si>
    <t xml:space="preserve">“25”березня 2019 року  </t>
  </si>
  <si>
    <t>№ 3</t>
  </si>
  <si>
    <t>Якість програмного забезпечення та тестування</t>
  </si>
  <si>
    <t>Іноземна мова</t>
  </si>
  <si>
    <t>Методи обробки інформації в системах відеоспостереження</t>
  </si>
  <si>
    <t>Веб-технології та веб-дизайн</t>
  </si>
  <si>
    <t>Психологія впливу</t>
  </si>
  <si>
    <t>Психологія успіху</t>
  </si>
  <si>
    <t>Тренінг-курс «Сучасні медіа»</t>
  </si>
  <si>
    <t>Директор ННІ                              ____________________________________________</t>
  </si>
  <si>
    <t xml:space="preserve">                                                                                      (дата, підпис, ПІБ)</t>
  </si>
  <si>
    <t>Начальник відділу МРАЛ              ____________________________________________</t>
  </si>
  <si>
    <t>Начальник навчального відділу     ____________________________________________</t>
  </si>
  <si>
    <t>Завідувач випускової кафедри       ____________________________________________</t>
  </si>
  <si>
    <t>вченою радою __ ___20__, протокол № __</t>
  </si>
  <si>
    <t>наказ № ___від __.__.20__.</t>
  </si>
  <si>
    <t>Вченої ради НУ "Чернігівська політехніка"</t>
  </si>
  <si>
    <t>Національний університет "Чернігівська політехніка"</t>
  </si>
  <si>
    <t>_______  О.О. Новомлинець</t>
  </si>
  <si>
    <t xml:space="preserve">“____”__________20__ року  </t>
  </si>
  <si>
    <t>підготовки</t>
  </si>
  <si>
    <t>І . ГРАФІК НАВЧАЛЬНОГО ПРОЦЕСУ</t>
  </si>
  <si>
    <t>Форма атестації (атестаційний іспит, кваліфікаційна робота, єдиний державний кваліфікаційний іспит)</t>
  </si>
  <si>
    <t>бакалавра</t>
  </si>
  <si>
    <t>Шифр за ОПП/ОНП</t>
  </si>
  <si>
    <r>
      <t>5.1.1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ЯЗКОВІ ДИСЦИПЛІНИ</t>
    </r>
  </si>
  <si>
    <t>5.2.1 ОБОВ'ЯЗКОВІ ДИСЦИПЛІНИ</t>
  </si>
  <si>
    <t>Усього з дисциплін за вільним вибором здобувача вищої освіти</t>
  </si>
  <si>
    <t>ВБ 5</t>
  </si>
  <si>
    <t>ВБ 6</t>
  </si>
  <si>
    <t>ВБ 7</t>
  </si>
  <si>
    <t>ВБ 8</t>
  </si>
  <si>
    <t>ВБ 9</t>
  </si>
  <si>
    <t>ВБ 10</t>
  </si>
  <si>
    <t>ВБ 11</t>
  </si>
  <si>
    <t>ВБ 12</t>
  </si>
  <si>
    <t>ВБ 13</t>
  </si>
  <si>
    <t>ВБ 14</t>
  </si>
  <si>
    <t>ВБ 15</t>
  </si>
  <si>
    <t>ВБ 16</t>
  </si>
  <si>
    <t>ВБ 17</t>
  </si>
  <si>
    <t>ВБ 18</t>
  </si>
  <si>
    <t>ВБ 19</t>
  </si>
  <si>
    <t>ВБ 20</t>
  </si>
  <si>
    <t>ВБ 21</t>
  </si>
  <si>
    <t>ВБ 22</t>
  </si>
  <si>
    <t>ВБ 23</t>
  </si>
  <si>
    <t>ВБ 24</t>
  </si>
  <si>
    <t>ВБ 25</t>
  </si>
  <si>
    <t>ВБ 26</t>
  </si>
  <si>
    <t>ВБ 3</t>
  </si>
  <si>
    <t>ВБ 4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</si>
  <si>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</si>
  <si>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</si>
  <si>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</si>
  <si>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</si>
  <si>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</si>
  <si>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</si>
  <si>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</si>
  <si>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</si>
  <si>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ВБ1.11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</si>
  <si>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</si>
  <si>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</si>
  <si>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</si>
  <si>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</si>
  <si>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</si>
  <si>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</si>
  <si>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</si>
  <si>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</si>
  <si>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 xml:space="preserve">Економіка підприємства </t>
  </si>
  <si>
    <t>повної загальної середньої освіти</t>
  </si>
  <si>
    <r>
      <t>(</t>
    </r>
    <r>
      <rPr>
        <u val="single"/>
        <sz val="10"/>
        <rFont val="Times New Roman"/>
        <family val="1"/>
      </rPr>
      <t>освітньо-професійна</t>
    </r>
    <r>
      <rPr>
        <sz val="10"/>
        <rFont val="Times New Roman"/>
        <family val="1"/>
      </rPr>
      <t xml:space="preserve">, освітньо-наукова) </t>
    </r>
  </si>
  <si>
    <t>5.1.2 НАВЧАЛЬНІ ДИСЦИПЛІН ЗА ВІЛЬНИМ ВИБОРОМ ЗДОБУВАЧА ВИЩОЇ ОСВІТИ</t>
  </si>
  <si>
    <t>5.2.2 НАВЧАЛЬНІ  ДИСЦИПЛІНИ ЗА ВІЛЬНИМ ВИБОРОМ ЗДОБУВАЧА ВИЩОЇ ОСВІТИ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</si>
</sst>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đ.&quot;;[Red]\-#,##0\ &quot;đ.&quot;"/>
    <numFmt numFmtId="173" formatCode="#,##0.00\ &quot;đ.&quot;;[Red]\-#,##0.00\ &quot;đ.&quot;"/>
    <numFmt numFmtId="174" formatCode="0.0"/>
    <numFmt numFmtId="175" formatCode="\1\.0"/>
    <numFmt numFmtId="176" formatCode="\1\.00"/>
    <numFmt numFmtId="177" formatCode="\2\.0"/>
    <numFmt numFmtId="178" formatCode="\3\.0"/>
    <numFmt numFmtId="179" formatCode="\3\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7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74" fontId="17" fillId="0" borderId="13" xfId="0" applyNumberFormat="1" applyFont="1" applyBorder="1" applyAlignment="1">
      <alignment horizontal="center"/>
    </xf>
    <xf numFmtId="174" fontId="17" fillId="0" borderId="53" xfId="0" applyNumberFormat="1" applyFont="1" applyBorder="1" applyAlignment="1">
      <alignment/>
    </xf>
    <xf numFmtId="174" fontId="17" fillId="0" borderId="10" xfId="0" applyNumberFormat="1" applyFont="1" applyBorder="1" applyAlignment="1">
      <alignment/>
    </xf>
    <xf numFmtId="17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8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4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1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Border="1" applyAlignment="1">
      <alignment vertical="center"/>
    </xf>
    <xf numFmtId="1" fontId="28" fillId="33" borderId="62" xfId="0" applyNumberFormat="1" applyFont="1" applyFill="1" applyBorder="1" applyAlignment="1">
      <alignment/>
    </xf>
    <xf numFmtId="1" fontId="4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1" fontId="31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8" fillId="33" borderId="63" xfId="0" applyFont="1" applyFill="1" applyBorder="1" applyAlignment="1">
      <alignment horizontal="center" textRotation="90"/>
    </xf>
    <xf numFmtId="49" fontId="28" fillId="33" borderId="63" xfId="0" applyNumberFormat="1" applyFont="1" applyFill="1" applyBorder="1" applyAlignment="1">
      <alignment horizontal="center" textRotation="90" wrapText="1"/>
    </xf>
    <xf numFmtId="0" fontId="28" fillId="33" borderId="63" xfId="0" applyFont="1" applyFill="1" applyBorder="1" applyAlignment="1">
      <alignment horizontal="center" textRotation="90" wrapText="1"/>
    </xf>
    <xf numFmtId="0" fontId="28" fillId="33" borderId="64" xfId="0" applyFont="1" applyFill="1" applyBorder="1" applyAlignment="1">
      <alignment horizontal="center"/>
    </xf>
    <xf numFmtId="0" fontId="28" fillId="33" borderId="65" xfId="0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wrapText="1"/>
      <protection hidden="1" locked="0"/>
    </xf>
    <xf numFmtId="1" fontId="30" fillId="33" borderId="10" xfId="0" applyNumberFormat="1" applyFont="1" applyFill="1" applyBorder="1" applyAlignment="1">
      <alignment horizontal="center"/>
    </xf>
    <xf numFmtId="1" fontId="28" fillId="33" borderId="43" xfId="0" applyNumberFormat="1" applyFont="1" applyFill="1" applyBorder="1" applyAlignment="1" applyProtection="1">
      <alignment horizontal="center"/>
      <protection locked="0"/>
    </xf>
    <xf numFmtId="1" fontId="28" fillId="33" borderId="45" xfId="0" applyNumberFormat="1" applyFont="1" applyFill="1" applyBorder="1" applyAlignment="1" applyProtection="1">
      <alignment horizontal="center"/>
      <protection locked="0"/>
    </xf>
    <xf numFmtId="1" fontId="28" fillId="33" borderId="21" xfId="0" applyNumberFormat="1" applyFont="1" applyFill="1" applyBorder="1" applyAlignment="1" applyProtection="1">
      <alignment horizontal="center"/>
      <protection locked="0"/>
    </xf>
    <xf numFmtId="1" fontId="28" fillId="33" borderId="46" xfId="0" applyNumberFormat="1" applyFont="1" applyFill="1" applyBorder="1" applyAlignment="1" applyProtection="1">
      <alignment horizontal="center"/>
      <protection locked="0"/>
    </xf>
    <xf numFmtId="1" fontId="28" fillId="33" borderId="47" xfId="0" applyNumberFormat="1" applyFont="1" applyFill="1" applyBorder="1" applyAlignment="1" applyProtection="1">
      <alignment horizontal="center"/>
      <protection locked="0"/>
    </xf>
    <xf numFmtId="1" fontId="28" fillId="33" borderId="33" xfId="0" applyNumberFormat="1" applyFont="1" applyFill="1" applyBorder="1" applyAlignment="1" applyProtection="1">
      <alignment horizontal="center"/>
      <protection locked="0"/>
    </xf>
    <xf numFmtId="1" fontId="28" fillId="33" borderId="66" xfId="0" applyNumberFormat="1" applyFont="1" applyFill="1" applyBorder="1" applyAlignment="1" applyProtection="1">
      <alignment horizontal="center"/>
      <protection locked="0"/>
    </xf>
    <xf numFmtId="1" fontId="28" fillId="33" borderId="19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vertical="center" wrapText="1"/>
      <protection hidden="1" locked="0"/>
    </xf>
    <xf numFmtId="1" fontId="23" fillId="33" borderId="62" xfId="0" applyNumberFormat="1" applyFont="1" applyFill="1" applyBorder="1" applyAlignment="1">
      <alignment horizontal="center"/>
    </xf>
    <xf numFmtId="1" fontId="23" fillId="33" borderId="67" xfId="0" applyNumberFormat="1" applyFont="1" applyFill="1" applyBorder="1" applyAlignment="1" applyProtection="1">
      <alignment horizont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68" xfId="53" applyNumberFormat="1" applyFont="1" applyFill="1" applyBorder="1" applyAlignment="1" applyProtection="1">
      <alignment wrapText="1"/>
      <protection hidden="1" locked="0"/>
    </xf>
    <xf numFmtId="1" fontId="28" fillId="33" borderId="71" xfId="0" applyNumberFormat="1" applyFont="1" applyFill="1" applyBorder="1" applyAlignment="1" applyProtection="1">
      <alignment horizontal="center"/>
      <protection locked="0"/>
    </xf>
    <xf numFmtId="0" fontId="28" fillId="33" borderId="72" xfId="0" applyNumberFormat="1" applyFont="1" applyFill="1" applyBorder="1" applyAlignment="1" applyProtection="1">
      <alignment horizontal="center"/>
      <protection locked="0"/>
    </xf>
    <xf numFmtId="0" fontId="52" fillId="33" borderId="72" xfId="0" applyNumberFormat="1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 vertical="center"/>
      <protection locked="0"/>
    </xf>
    <xf numFmtId="1" fontId="28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1" fontId="30" fillId="33" borderId="10" xfId="0" applyNumberFormat="1" applyFont="1" applyFill="1" applyBorder="1" applyAlignment="1">
      <alignment horizontal="center" vertical="center"/>
    </xf>
    <xf numFmtId="1" fontId="28" fillId="33" borderId="43" xfId="0" applyNumberFormat="1" applyFont="1" applyFill="1" applyBorder="1" applyAlignment="1" applyProtection="1">
      <alignment horizontal="center" vertical="center"/>
      <protection locked="0"/>
    </xf>
    <xf numFmtId="1" fontId="28" fillId="33" borderId="66" xfId="0" applyNumberFormat="1" applyFont="1" applyFill="1" applyBorder="1" applyAlignment="1" applyProtection="1">
      <alignment horizontal="center" vertical="center"/>
      <protection locked="0"/>
    </xf>
    <xf numFmtId="1" fontId="28" fillId="33" borderId="19" xfId="0" applyNumberFormat="1" applyFont="1" applyFill="1" applyBorder="1" applyAlignment="1" applyProtection="1">
      <alignment horizontal="center" vertical="center"/>
      <protection locked="0"/>
    </xf>
    <xf numFmtId="1" fontId="28" fillId="33" borderId="47" xfId="0" applyNumberFormat="1" applyFont="1" applyFill="1" applyBorder="1" applyAlignment="1" applyProtection="1">
      <alignment horizontal="center" vertical="center"/>
      <protection locked="0"/>
    </xf>
    <xf numFmtId="1" fontId="28" fillId="33" borderId="33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28" fillId="33" borderId="10" xfId="0" applyNumberFormat="1" applyFont="1" applyFill="1" applyBorder="1" applyAlignment="1" applyProtection="1">
      <alignment/>
      <protection locked="0"/>
    </xf>
    <xf numFmtId="1" fontId="28" fillId="33" borderId="68" xfId="53" applyNumberFormat="1" applyFont="1" applyFill="1" applyBorder="1" applyAlignment="1" applyProtection="1">
      <alignment horizontal="left" wrapText="1"/>
      <protection hidden="1" locked="0"/>
    </xf>
    <xf numFmtId="1" fontId="51" fillId="33" borderId="10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1" fontId="51" fillId="33" borderId="68" xfId="0" applyNumberFormat="1" applyFont="1" applyFill="1" applyBorder="1" applyAlignment="1">
      <alignment horizontal="center"/>
    </xf>
    <xf numFmtId="1" fontId="31" fillId="33" borderId="68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/>
    </xf>
    <xf numFmtId="1" fontId="31" fillId="33" borderId="73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/>
    </xf>
    <xf numFmtId="0" fontId="93" fillId="33" borderId="0" xfId="0" applyFont="1" applyFill="1" applyAlignment="1">
      <alignment/>
    </xf>
    <xf numFmtId="1" fontId="28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top" wrapText="1" shrinkToFit="1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9" fontId="24" fillId="33" borderId="0" xfId="0" applyNumberFormat="1" applyFont="1" applyFill="1" applyAlignment="1">
      <alignment vertical="top" wrapText="1"/>
    </xf>
    <xf numFmtId="0" fontId="25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1" fontId="28" fillId="33" borderId="24" xfId="53" applyNumberFormat="1" applyFont="1" applyFill="1" applyBorder="1" applyAlignment="1" applyProtection="1">
      <alignment vertical="center" wrapText="1"/>
      <protection hidden="1" locked="0"/>
    </xf>
    <xf numFmtId="0" fontId="94" fillId="0" borderId="10" xfId="0" applyFont="1" applyBorder="1" applyAlignment="1">
      <alignment vertical="center" wrapText="1"/>
    </xf>
    <xf numFmtId="0" fontId="57" fillId="0" borderId="0" xfId="0" applyFont="1" applyFill="1" applyBorder="1" applyAlignment="1">
      <alignment horizontal="right" vertical="top"/>
    </xf>
    <xf numFmtId="0" fontId="57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1" fontId="32" fillId="33" borderId="68" xfId="53" applyNumberFormat="1" applyFont="1" applyFill="1" applyBorder="1" applyAlignment="1" applyProtection="1">
      <alignment wrapText="1"/>
      <protection hidden="1" locked="0"/>
    </xf>
    <xf numFmtId="1" fontId="32" fillId="33" borderId="4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7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7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8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5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86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88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66" xfId="0" applyFont="1" applyBorder="1" applyAlignment="1" applyProtection="1">
      <alignment horizontal="left" vertical="center" wrapText="1"/>
      <protection locked="0"/>
    </xf>
    <xf numFmtId="0" fontId="28" fillId="0" borderId="77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6" fillId="0" borderId="83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84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8" xfId="0" applyFont="1" applyBorder="1" applyAlignment="1">
      <alignment horizontal="center" vertical="center" textRotation="90"/>
    </xf>
    <xf numFmtId="0" fontId="6" fillId="0" borderId="89" xfId="0" applyFont="1" applyBorder="1" applyAlignment="1">
      <alignment horizontal="center" vertical="center" textRotation="90" wrapText="1"/>
    </xf>
    <xf numFmtId="0" fontId="6" fillId="0" borderId="90" xfId="0" applyFont="1" applyBorder="1" applyAlignment="1">
      <alignment horizontal="center" vertical="center" textRotation="90" wrapText="1"/>
    </xf>
    <xf numFmtId="0" fontId="39" fillId="0" borderId="90" xfId="0" applyFont="1" applyBorder="1" applyAlignment="1">
      <alignment horizontal="center" vertical="center" textRotation="90" wrapText="1"/>
    </xf>
    <xf numFmtId="0" fontId="39" fillId="0" borderId="91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5" fillId="0" borderId="31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7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28" fillId="0" borderId="88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28" fillId="0" borderId="31" xfId="0" applyFont="1" applyBorder="1" applyAlignment="1">
      <alignment horizontal="center"/>
    </xf>
    <xf numFmtId="0" fontId="28" fillId="0" borderId="31" xfId="0" applyFont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7" fillId="0" borderId="88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1" fontId="28" fillId="33" borderId="70" xfId="0" applyNumberFormat="1" applyFont="1" applyFill="1" applyBorder="1" applyAlignment="1" applyProtection="1">
      <alignment horizontal="center" vertical="center"/>
      <protection locked="0"/>
    </xf>
    <xf numFmtId="1" fontId="28" fillId="33" borderId="41" xfId="0" applyNumberFormat="1" applyFont="1" applyFill="1" applyBorder="1" applyAlignment="1" applyProtection="1">
      <alignment horizontal="center" vertical="center"/>
      <protection locked="0"/>
    </xf>
    <xf numFmtId="1" fontId="28" fillId="33" borderId="68" xfId="0" applyNumberFormat="1" applyFont="1" applyFill="1" applyBorder="1" applyAlignment="1" applyProtection="1">
      <alignment horizontal="center" vertical="center"/>
      <protection locked="0"/>
    </xf>
    <xf numFmtId="1" fontId="28" fillId="33" borderId="24" xfId="0" applyNumberFormat="1" applyFont="1" applyFill="1" applyBorder="1" applyAlignment="1" applyProtection="1">
      <alignment horizontal="center" vertical="center"/>
      <protection locked="0"/>
    </xf>
    <xf numFmtId="1" fontId="28" fillId="33" borderId="69" xfId="0" applyNumberFormat="1" applyFont="1" applyFill="1" applyBorder="1" applyAlignment="1" applyProtection="1">
      <alignment horizontal="center" vertical="center"/>
      <protection locked="0"/>
    </xf>
    <xf numFmtId="1" fontId="28" fillId="33" borderId="93" xfId="0" applyNumberFormat="1" applyFont="1" applyFill="1" applyBorder="1" applyAlignment="1" applyProtection="1">
      <alignment horizontal="center" vertical="center"/>
      <protection locked="0"/>
    </xf>
    <xf numFmtId="1" fontId="28" fillId="33" borderId="94" xfId="0" applyNumberFormat="1" applyFont="1" applyFill="1" applyBorder="1" applyAlignment="1" applyProtection="1">
      <alignment horizontal="center" vertical="center"/>
      <protection locked="0"/>
    </xf>
    <xf numFmtId="1" fontId="28" fillId="33" borderId="95" xfId="0" applyNumberFormat="1" applyFont="1" applyFill="1" applyBorder="1" applyAlignment="1" applyProtection="1">
      <alignment horizontal="center" vertical="center"/>
      <protection locked="0"/>
    </xf>
    <xf numFmtId="1" fontId="28" fillId="33" borderId="17" xfId="0" applyNumberFormat="1" applyFont="1" applyFill="1" applyBorder="1" applyAlignment="1" applyProtection="1">
      <alignment horizontal="center" vertical="center"/>
      <protection locked="0"/>
    </xf>
    <xf numFmtId="1" fontId="30" fillId="33" borderId="68" xfId="0" applyNumberFormat="1" applyFont="1" applyFill="1" applyBorder="1" applyAlignment="1">
      <alignment horizontal="center" vertical="center"/>
    </xf>
    <xf numFmtId="1" fontId="30" fillId="33" borderId="17" xfId="0" applyNumberFormat="1" applyFont="1" applyFill="1" applyBorder="1" applyAlignment="1">
      <alignment horizontal="center" vertical="center"/>
    </xf>
    <xf numFmtId="1" fontId="30" fillId="33" borderId="24" xfId="0" applyNumberFormat="1" applyFont="1" applyFill="1" applyBorder="1" applyAlignment="1">
      <alignment horizontal="center" vertical="center"/>
    </xf>
    <xf numFmtId="1" fontId="28" fillId="33" borderId="11" xfId="0" applyNumberFormat="1" applyFont="1" applyFill="1" applyBorder="1" applyAlignment="1" applyProtection="1">
      <alignment horizontal="center" vertical="center"/>
      <protection locked="0"/>
    </xf>
    <xf numFmtId="1" fontId="28" fillId="33" borderId="35" xfId="0" applyNumberFormat="1" applyFont="1" applyFill="1" applyBorder="1" applyAlignment="1" applyProtection="1">
      <alignment horizontal="center" vertical="center"/>
      <protection locked="0"/>
    </xf>
    <xf numFmtId="1" fontId="28" fillId="33" borderId="96" xfId="0" applyNumberFormat="1" applyFont="1" applyFill="1" applyBorder="1" applyAlignment="1" applyProtection="1">
      <alignment horizontal="center" vertic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17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94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95" xfId="0" applyNumberFormat="1" applyFont="1" applyFill="1" applyBorder="1" applyAlignment="1" applyProtection="1">
      <alignment horizontal="center"/>
      <protection locked="0"/>
    </xf>
    <xf numFmtId="1" fontId="30" fillId="33" borderId="11" xfId="0" applyNumberFormat="1" applyFont="1" applyFill="1" applyBorder="1" applyAlignment="1">
      <alignment horizontal="center" vertical="center"/>
    </xf>
    <xf numFmtId="1" fontId="28" fillId="33" borderId="11" xfId="0" applyNumberFormat="1" applyFont="1" applyFill="1" applyBorder="1" applyAlignment="1" applyProtection="1">
      <alignment horizontal="center"/>
      <protection locked="0"/>
    </xf>
    <xf numFmtId="1" fontId="28" fillId="33" borderId="24" xfId="0" applyNumberFormat="1" applyFont="1" applyFill="1" applyBorder="1" applyAlignment="1" applyProtection="1">
      <alignment horizontal="center"/>
      <protection locked="0"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1" fontId="28" fillId="33" borderId="41" xfId="0" applyNumberFormat="1" applyFont="1" applyFill="1" applyBorder="1" applyAlignment="1" applyProtection="1">
      <alignment horizontal="center"/>
      <protection locked="0"/>
    </xf>
    <xf numFmtId="1" fontId="28" fillId="33" borderId="96" xfId="0" applyNumberFormat="1" applyFont="1" applyFill="1" applyBorder="1" applyAlignment="1" applyProtection="1">
      <alignment horizontal="center"/>
      <protection locked="0"/>
    </xf>
    <xf numFmtId="1" fontId="28" fillId="33" borderId="93" xfId="0" applyNumberFormat="1" applyFont="1" applyFill="1" applyBorder="1" applyAlignment="1" applyProtection="1">
      <alignment horizontal="center"/>
      <protection locked="0"/>
    </xf>
    <xf numFmtId="0" fontId="28" fillId="33" borderId="71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87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7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82" xfId="0" applyFont="1" applyFill="1" applyBorder="1" applyAlignment="1">
      <alignment horizontal="center" vertical="center"/>
    </xf>
    <xf numFmtId="0" fontId="28" fillId="33" borderId="87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0" fontId="28" fillId="33" borderId="70" xfId="0" applyFont="1" applyFill="1" applyBorder="1" applyAlignment="1">
      <alignment horizontal="center" vertical="center" textRotation="90"/>
    </xf>
    <xf numFmtId="0" fontId="28" fillId="33" borderId="94" xfId="0" applyFont="1" applyFill="1" applyBorder="1" applyAlignment="1">
      <alignment horizontal="center" vertical="center" textRotation="90"/>
    </xf>
    <xf numFmtId="1" fontId="28" fillId="33" borderId="62" xfId="0" applyNumberFormat="1" applyFont="1" applyFill="1" applyBorder="1" applyAlignment="1">
      <alignment horizontal="center"/>
    </xf>
    <xf numFmtId="0" fontId="23" fillId="33" borderId="97" xfId="0" applyFont="1" applyFill="1" applyBorder="1" applyAlignment="1">
      <alignment horizontal="center" vertical="center"/>
    </xf>
    <xf numFmtId="0" fontId="23" fillId="33" borderId="98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92" xfId="0" applyFont="1" applyFill="1" applyBorder="1" applyAlignment="1">
      <alignment horizontal="center" vertical="center" wrapText="1"/>
    </xf>
    <xf numFmtId="1" fontId="31" fillId="33" borderId="99" xfId="0" applyNumberFormat="1" applyFont="1" applyFill="1" applyBorder="1" applyAlignment="1">
      <alignment horizontal="left" vertical="top" wrapText="1" shrinkToFit="1"/>
    </xf>
    <xf numFmtId="1" fontId="31" fillId="33" borderId="100" xfId="0" applyNumberFormat="1" applyFont="1" applyFill="1" applyBorder="1" applyAlignment="1">
      <alignment horizontal="left" vertical="top" wrapText="1" shrinkToFit="1"/>
    </xf>
    <xf numFmtId="1" fontId="31" fillId="33" borderId="101" xfId="0" applyNumberFormat="1" applyFont="1" applyFill="1" applyBorder="1" applyAlignment="1">
      <alignment horizontal="left" vertical="top" wrapText="1" shrinkToFit="1"/>
    </xf>
    <xf numFmtId="1" fontId="26" fillId="33" borderId="102" xfId="0" applyNumberFormat="1" applyFont="1" applyFill="1" applyBorder="1" applyAlignment="1">
      <alignment horizontal="center" vertical="center"/>
    </xf>
    <xf numFmtId="1" fontId="26" fillId="33" borderId="103" xfId="0" applyNumberFormat="1" applyFont="1" applyFill="1" applyBorder="1" applyAlignment="1">
      <alignment horizontal="center" vertical="center"/>
    </xf>
    <xf numFmtId="1" fontId="23" fillId="33" borderId="99" xfId="0" applyNumberFormat="1" applyFont="1" applyFill="1" applyBorder="1" applyAlignment="1">
      <alignment horizontal="center"/>
    </xf>
    <xf numFmtId="1" fontId="23" fillId="33" borderId="101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1" fontId="50" fillId="33" borderId="99" xfId="0" applyNumberFormat="1" applyFont="1" applyFill="1" applyBorder="1" applyAlignment="1">
      <alignment horizontal="left" vertical="center" wrapText="1"/>
    </xf>
    <xf numFmtId="1" fontId="50" fillId="33" borderId="100" xfId="0" applyNumberFormat="1" applyFont="1" applyFill="1" applyBorder="1" applyAlignment="1">
      <alignment horizontal="left" vertical="center" wrapText="1"/>
    </xf>
    <xf numFmtId="1" fontId="50" fillId="33" borderId="101" xfId="0" applyNumberFormat="1" applyFont="1" applyFill="1" applyBorder="1" applyAlignment="1">
      <alignment horizontal="left" vertical="center" wrapText="1"/>
    </xf>
    <xf numFmtId="1" fontId="31" fillId="33" borderId="102" xfId="0" applyNumberFormat="1" applyFont="1" applyFill="1" applyBorder="1" applyAlignment="1">
      <alignment horizontal="center"/>
    </xf>
    <xf numFmtId="1" fontId="31" fillId="33" borderId="103" xfId="0" applyNumberFormat="1" applyFont="1" applyFill="1" applyBorder="1" applyAlignment="1">
      <alignment horizontal="center"/>
    </xf>
    <xf numFmtId="1" fontId="31" fillId="33" borderId="99" xfId="0" applyNumberFormat="1" applyFont="1" applyFill="1" applyBorder="1" applyAlignment="1">
      <alignment horizontal="left" vertical="center"/>
    </xf>
    <xf numFmtId="1" fontId="31" fillId="33" borderId="100" xfId="0" applyNumberFormat="1" applyFont="1" applyFill="1" applyBorder="1" applyAlignment="1">
      <alignment horizontal="left" vertical="center"/>
    </xf>
    <xf numFmtId="1" fontId="31" fillId="33" borderId="101" xfId="0" applyNumberFormat="1" applyFont="1" applyFill="1" applyBorder="1" applyAlignment="1">
      <alignment horizontal="left" vertical="center"/>
    </xf>
    <xf numFmtId="1" fontId="23" fillId="33" borderId="104" xfId="0" applyNumberFormat="1" applyFont="1" applyFill="1" applyBorder="1" applyAlignment="1">
      <alignment horizontal="center"/>
    </xf>
    <xf numFmtId="1" fontId="23" fillId="33" borderId="105" xfId="0" applyNumberFormat="1" applyFont="1" applyFill="1" applyBorder="1" applyAlignment="1">
      <alignment horizontal="center"/>
    </xf>
    <xf numFmtId="1" fontId="55" fillId="33" borderId="99" xfId="0" applyNumberFormat="1" applyFont="1" applyFill="1" applyBorder="1" applyAlignment="1">
      <alignment horizontal="left" vertical="top" wrapText="1" shrinkToFit="1"/>
    </xf>
    <xf numFmtId="1" fontId="55" fillId="33" borderId="100" xfId="0" applyNumberFormat="1" applyFont="1" applyFill="1" applyBorder="1" applyAlignment="1">
      <alignment horizontal="left" vertical="top" wrapText="1" shrinkToFit="1"/>
    </xf>
    <xf numFmtId="1" fontId="55" fillId="33" borderId="101" xfId="0" applyNumberFormat="1" applyFont="1" applyFill="1" applyBorder="1" applyAlignment="1">
      <alignment horizontal="left" vertical="top" wrapText="1" shrinkToFit="1"/>
    </xf>
    <xf numFmtId="1" fontId="26" fillId="33" borderId="52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 vertical="center"/>
    </xf>
    <xf numFmtId="1" fontId="26" fillId="33" borderId="0" xfId="0" applyNumberFormat="1" applyFont="1" applyFill="1" applyBorder="1" applyAlignment="1">
      <alignment horizontal="center" vertical="center"/>
    </xf>
    <xf numFmtId="1" fontId="58" fillId="33" borderId="99" xfId="0" applyNumberFormat="1" applyFont="1" applyFill="1" applyBorder="1" applyAlignment="1">
      <alignment horizontal="center"/>
    </xf>
    <xf numFmtId="1" fontId="58" fillId="33" borderId="101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 textRotation="90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textRotation="90" wrapText="1"/>
    </xf>
    <xf numFmtId="0" fontId="28" fillId="33" borderId="14" xfId="0" applyFont="1" applyFill="1" applyBorder="1" applyAlignment="1">
      <alignment horizontal="center" vertical="center" textRotation="90" wrapText="1"/>
    </xf>
    <xf numFmtId="0" fontId="28" fillId="33" borderId="68" xfId="0" applyFont="1" applyFill="1" applyBorder="1" applyAlignment="1">
      <alignment horizontal="center" vertical="center" textRotation="90" wrapText="1"/>
    </xf>
    <xf numFmtId="0" fontId="28" fillId="33" borderId="97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106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07" xfId="0" applyFont="1" applyFill="1" applyBorder="1" applyAlignment="1">
      <alignment horizontal="center" vertical="center" wrapText="1"/>
    </xf>
    <xf numFmtId="0" fontId="28" fillId="33" borderId="108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07" xfId="0" applyFont="1" applyFill="1" applyBorder="1" applyAlignment="1">
      <alignment horizontal="center" vertical="center"/>
    </xf>
    <xf numFmtId="0" fontId="28" fillId="33" borderId="108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49" fontId="24" fillId="33" borderId="0" xfId="0" applyNumberFormat="1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top" wrapText="1"/>
    </xf>
    <xf numFmtId="0" fontId="0" fillId="0" borderId="43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50" t="s">
        <v>155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50"/>
      <c r="O1" s="150"/>
      <c r="P1" s="150"/>
      <c r="Q1" s="151"/>
      <c r="R1" s="350"/>
      <c r="S1" s="350"/>
      <c r="T1" s="350"/>
      <c r="U1" s="350"/>
      <c r="V1" s="350"/>
      <c r="W1" s="350"/>
      <c r="X1" s="350"/>
      <c r="Y1" s="350"/>
      <c r="Z1" s="350"/>
      <c r="AA1" s="149"/>
      <c r="AB1" s="149"/>
      <c r="AC1" s="350"/>
      <c r="AD1" s="350"/>
      <c r="AE1" s="350"/>
      <c r="AF1" s="350"/>
      <c r="AG1" s="350"/>
      <c r="AH1" s="350"/>
      <c r="AI1" s="350"/>
      <c r="AJ1" s="350"/>
      <c r="AK1" s="350"/>
      <c r="AL1" s="149"/>
      <c r="AM1" s="155"/>
      <c r="AN1" s="350"/>
      <c r="AO1" s="350"/>
      <c r="AP1" s="350"/>
      <c r="AQ1" s="350"/>
      <c r="AR1" s="350"/>
      <c r="AS1" s="350"/>
      <c r="AT1" s="350"/>
      <c r="AU1" s="350"/>
      <c r="AV1" s="35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148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156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134"/>
      <c r="AY2" s="364" t="s">
        <v>156</v>
      </c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88"/>
    </row>
    <row r="3" spans="1:63" ht="18">
      <c r="A3" s="359" t="s">
        <v>228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89"/>
      <c r="Q3" s="89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140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140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60" t="s">
        <v>158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89"/>
      <c r="Q4" s="89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147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154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87"/>
      <c r="AY4" s="87"/>
      <c r="AZ4" s="87"/>
      <c r="BA4" s="87"/>
      <c r="BB4" s="365" t="s">
        <v>225</v>
      </c>
      <c r="BC4" s="366"/>
      <c r="BD4" s="366"/>
      <c r="BE4" s="366"/>
      <c r="BF4" s="366"/>
      <c r="BG4" s="366"/>
      <c r="BH4" s="36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67" t="s">
        <v>227</v>
      </c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35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56" t="s">
        <v>169</v>
      </c>
      <c r="L14" s="357"/>
      <c r="M14" s="357"/>
      <c r="N14" s="358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56" t="s">
        <v>174</v>
      </c>
      <c r="AG14" s="357"/>
      <c r="AH14" s="357"/>
      <c r="AI14" s="357"/>
      <c r="AJ14" s="358"/>
      <c r="AK14" s="356" t="s">
        <v>175</v>
      </c>
      <c r="AL14" s="357"/>
      <c r="AM14" s="357"/>
      <c r="AN14" s="163"/>
      <c r="AO14" s="160" t="s">
        <v>176</v>
      </c>
      <c r="AP14" s="96"/>
      <c r="AQ14" s="96"/>
      <c r="AR14" s="96"/>
      <c r="AS14" s="356" t="s">
        <v>177</v>
      </c>
      <c r="AT14" s="357"/>
      <c r="AU14" s="357"/>
      <c r="AV14" s="357"/>
      <c r="AW14" s="358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63" t="s">
        <v>185</v>
      </c>
      <c r="BI14" s="363" t="s">
        <v>186</v>
      </c>
      <c r="BJ14" s="363" t="s">
        <v>166</v>
      </c>
      <c r="BK14" s="88"/>
    </row>
    <row r="15" spans="1:63" ht="13.5">
      <c r="A15" s="35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54"/>
      <c r="BI15" s="354"/>
      <c r="BJ15" s="354"/>
      <c r="BK15" s="88"/>
    </row>
    <row r="16" spans="1:63" ht="13.5">
      <c r="A16" s="35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54"/>
      <c r="BI16" s="354"/>
      <c r="BJ16" s="354"/>
      <c r="BK16" s="88"/>
    </row>
    <row r="17" spans="1:63" ht="14.25" thickBot="1">
      <c r="A17" s="35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55"/>
      <c r="BI17" s="355"/>
      <c r="BJ17" s="35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50" t="s">
        <v>155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50"/>
      <c r="O1" s="150"/>
      <c r="P1" s="150"/>
      <c r="Q1" s="151"/>
      <c r="R1" s="350"/>
      <c r="S1" s="350"/>
      <c r="T1" s="350"/>
      <c r="U1" s="350"/>
      <c r="V1" s="350"/>
      <c r="W1" s="350"/>
      <c r="X1" s="350"/>
      <c r="Y1" s="350"/>
      <c r="Z1" s="350"/>
      <c r="AA1" s="149"/>
      <c r="AB1" s="149"/>
      <c r="AC1" s="350"/>
      <c r="AD1" s="350"/>
      <c r="AE1" s="350"/>
      <c r="AF1" s="350"/>
      <c r="AG1" s="350"/>
      <c r="AH1" s="350"/>
      <c r="AI1" s="350"/>
      <c r="AJ1" s="350"/>
      <c r="AK1" s="350"/>
      <c r="AL1" s="149"/>
      <c r="AM1" s="155"/>
      <c r="AN1" s="350"/>
      <c r="AO1" s="350"/>
      <c r="AP1" s="350"/>
      <c r="AQ1" s="350"/>
      <c r="AR1" s="350"/>
      <c r="AS1" s="350"/>
      <c r="AT1" s="350"/>
      <c r="AU1" s="350"/>
      <c r="AV1" s="35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148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156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134"/>
      <c r="AY2" s="364" t="s">
        <v>156</v>
      </c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88"/>
    </row>
    <row r="3" spans="1:63" ht="18">
      <c r="A3" s="359" t="s">
        <v>247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89"/>
      <c r="Q3" s="89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140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140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60" t="s">
        <v>158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89"/>
      <c r="Q4" s="89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147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154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87"/>
      <c r="AY4" s="87"/>
      <c r="AZ4" s="87"/>
      <c r="BA4" s="87"/>
      <c r="BB4" s="365" t="s">
        <v>225</v>
      </c>
      <c r="BC4" s="366"/>
      <c r="BD4" s="366"/>
      <c r="BE4" s="366"/>
      <c r="BF4" s="366"/>
      <c r="BG4" s="366"/>
      <c r="BH4" s="36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67" t="s">
        <v>227</v>
      </c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5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56" t="s">
        <v>175</v>
      </c>
      <c r="AK14" s="357"/>
      <c r="AL14" s="357"/>
      <c r="AM14" s="357"/>
      <c r="AN14" s="358"/>
      <c r="AO14" s="96" t="s">
        <v>176</v>
      </c>
      <c r="AP14" s="96"/>
      <c r="AQ14" s="96"/>
      <c r="AR14" s="96"/>
      <c r="AS14" s="356" t="s">
        <v>177</v>
      </c>
      <c r="AT14" s="357"/>
      <c r="AU14" s="357"/>
      <c r="AV14" s="358"/>
      <c r="AW14" s="356" t="s">
        <v>178</v>
      </c>
      <c r="AX14" s="357"/>
      <c r="AY14" s="357"/>
      <c r="AZ14" s="357"/>
      <c r="BA14" s="358"/>
      <c r="BB14" s="96" t="s">
        <v>179</v>
      </c>
      <c r="BC14" s="363" t="s">
        <v>241</v>
      </c>
      <c r="BD14" s="363" t="s">
        <v>243</v>
      </c>
      <c r="BE14" s="363" t="s">
        <v>242</v>
      </c>
      <c r="BF14" s="370" t="s">
        <v>244</v>
      </c>
      <c r="BG14" s="363" t="s">
        <v>245</v>
      </c>
      <c r="BH14" s="363" t="s">
        <v>185</v>
      </c>
      <c r="BI14" s="363" t="s">
        <v>186</v>
      </c>
      <c r="BJ14" s="363" t="s">
        <v>166</v>
      </c>
      <c r="BK14" s="88"/>
    </row>
    <row r="15" spans="1:63" ht="13.5">
      <c r="A15" s="35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68"/>
      <c r="BD15" s="368"/>
      <c r="BE15" s="368"/>
      <c r="BF15" s="371"/>
      <c r="BG15" s="368"/>
      <c r="BH15" s="354"/>
      <c r="BI15" s="354"/>
      <c r="BJ15" s="354"/>
      <c r="BK15" s="88"/>
    </row>
    <row r="16" spans="1:63" ht="13.5">
      <c r="A16" s="35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68"/>
      <c r="BD16" s="368"/>
      <c r="BE16" s="368"/>
      <c r="BF16" s="371"/>
      <c r="BG16" s="368"/>
      <c r="BH16" s="354"/>
      <c r="BI16" s="354"/>
      <c r="BJ16" s="354"/>
      <c r="BK16" s="88"/>
    </row>
    <row r="17" spans="1:63" ht="15" customHeight="1" thickBot="1">
      <c r="A17" s="35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69"/>
      <c r="BD17" s="369"/>
      <c r="BE17" s="369"/>
      <c r="BF17" s="372"/>
      <c r="BG17" s="369"/>
      <c r="BH17" s="355"/>
      <c r="BI17" s="355"/>
      <c r="BJ17" s="35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1"/>
  <sheetViews>
    <sheetView showZeros="0" zoomScale="70" zoomScaleNormal="70" zoomScaleSheetLayoutView="54" zoomScalePageLayoutView="69" workbookViewId="0" topLeftCell="A10">
      <selection activeCell="J19" sqref="J19"/>
    </sheetView>
  </sheetViews>
  <sheetFormatPr defaultColWidth="9.00390625" defaultRowHeight="12.75"/>
  <cols>
    <col min="1" max="1" width="4.50390625" style="0" customWidth="1"/>
    <col min="2" max="2" width="8.50390625" style="0" customWidth="1"/>
    <col min="3" max="55" width="5.125" style="0" customWidth="1"/>
    <col min="56" max="56" width="3.125" style="0" customWidth="1"/>
    <col min="57" max="57" width="3.375" style="0" customWidth="1"/>
    <col min="58" max="58" width="2.00390625" style="0" customWidth="1"/>
    <col min="59" max="61" width="3.625" style="0" customWidth="1"/>
  </cols>
  <sheetData>
    <row r="1" spans="46:54" ht="12.75">
      <c r="AT1" s="465"/>
      <c r="AU1" s="465"/>
      <c r="AV1" s="465"/>
      <c r="AW1" s="465"/>
      <c r="AX1" s="465"/>
      <c r="AY1" s="465"/>
      <c r="AZ1" s="465"/>
      <c r="BA1" s="465"/>
      <c r="BB1" s="465"/>
    </row>
    <row r="3" spans="2:61" ht="33.75" customHeight="1">
      <c r="B3" s="483" t="s">
        <v>421</v>
      </c>
      <c r="C3" s="483"/>
      <c r="D3" s="483"/>
      <c r="E3" s="483"/>
      <c r="F3" s="483"/>
      <c r="G3" s="483"/>
      <c r="H3" s="483"/>
      <c r="I3" s="483"/>
      <c r="J3" s="483"/>
      <c r="K3" s="483"/>
      <c r="L3" s="487" t="s">
        <v>290</v>
      </c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221"/>
      <c r="AQ3" s="221"/>
      <c r="AT3" s="471" t="s">
        <v>384</v>
      </c>
      <c r="AU3" s="471"/>
      <c r="AV3" s="471"/>
      <c r="AW3" s="471"/>
      <c r="AX3" s="471"/>
      <c r="AY3" s="471"/>
      <c r="AZ3" s="471"/>
      <c r="BA3" s="471"/>
      <c r="BB3" s="471"/>
      <c r="BC3" s="203"/>
      <c r="BD3" s="220"/>
      <c r="BE3" s="221"/>
      <c r="BI3" s="221"/>
    </row>
    <row r="4" spans="2:57" ht="22.5" customHeight="1">
      <c r="B4" s="484" t="s">
        <v>327</v>
      </c>
      <c r="C4" s="484"/>
      <c r="D4" s="484"/>
      <c r="E4" s="484"/>
      <c r="F4" s="484"/>
      <c r="G4" s="484"/>
      <c r="H4" s="484"/>
      <c r="I4" s="484"/>
      <c r="J4" s="484"/>
      <c r="K4" s="484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9"/>
      <c r="AQ4" s="49"/>
      <c r="AT4" s="469" t="s">
        <v>306</v>
      </c>
      <c r="AU4" s="469"/>
      <c r="AV4" s="469"/>
      <c r="AW4" s="469"/>
      <c r="AX4" s="469"/>
      <c r="AY4" s="469"/>
      <c r="AZ4" s="469"/>
      <c r="BA4" s="469"/>
      <c r="BB4" s="235"/>
      <c r="BE4" s="49"/>
    </row>
    <row r="5" spans="2:57" ht="53.25" customHeight="1">
      <c r="B5" s="488" t="s">
        <v>494</v>
      </c>
      <c r="C5" s="488"/>
      <c r="D5" s="488"/>
      <c r="E5" s="488"/>
      <c r="F5" s="488"/>
      <c r="G5" s="488"/>
      <c r="H5" s="488"/>
      <c r="I5" s="488"/>
      <c r="J5" s="488"/>
      <c r="K5" s="488"/>
      <c r="L5" s="470" t="s">
        <v>495</v>
      </c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T5" s="243" t="s">
        <v>496</v>
      </c>
      <c r="AU5" s="243"/>
      <c r="AV5" s="243"/>
      <c r="AW5" s="243"/>
      <c r="AX5" s="243"/>
      <c r="AY5" s="243"/>
      <c r="AZ5" s="243"/>
      <c r="BA5" s="243"/>
      <c r="BB5" s="243"/>
      <c r="BC5" s="197"/>
      <c r="BD5" s="197"/>
      <c r="BE5" s="197"/>
    </row>
    <row r="6" spans="2:57" ht="30.75" customHeight="1">
      <c r="B6" s="468" t="s">
        <v>478</v>
      </c>
      <c r="C6" s="468"/>
      <c r="D6" s="468"/>
      <c r="E6" s="468"/>
      <c r="F6" s="468"/>
      <c r="G6" s="468"/>
      <c r="H6" s="468"/>
      <c r="I6" s="202" t="s">
        <v>479</v>
      </c>
      <c r="J6" s="202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49"/>
      <c r="AJ6" s="49"/>
      <c r="AK6" s="49"/>
      <c r="AL6" s="49"/>
      <c r="AM6" s="49"/>
      <c r="AN6" s="49"/>
      <c r="AO6" s="49"/>
      <c r="AP6" s="49"/>
      <c r="AQ6" s="49"/>
      <c r="AT6" s="243" t="s">
        <v>497</v>
      </c>
      <c r="AU6" s="243"/>
      <c r="AV6" s="243"/>
      <c r="AW6" s="243"/>
      <c r="AX6" s="243"/>
      <c r="AY6" s="243"/>
      <c r="AZ6" s="243"/>
      <c r="BA6" s="243"/>
      <c r="BB6" s="204"/>
      <c r="BC6" s="204"/>
      <c r="BE6" s="49"/>
    </row>
    <row r="7" spans="2:55" ht="30.75" customHeight="1">
      <c r="B7" s="491" t="s">
        <v>477</v>
      </c>
      <c r="C7" s="491"/>
      <c r="D7" s="491"/>
      <c r="E7" s="491"/>
      <c r="F7" s="491"/>
      <c r="G7" s="491"/>
      <c r="H7" s="491"/>
      <c r="I7" s="491"/>
      <c r="K7" s="485" t="s">
        <v>298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223"/>
      <c r="AQ7" s="223"/>
      <c r="AR7" s="223"/>
      <c r="AS7" s="223"/>
      <c r="AT7" s="223"/>
      <c r="AU7" s="466" t="s">
        <v>314</v>
      </c>
      <c r="AV7" s="466"/>
      <c r="AW7" s="223"/>
      <c r="AX7" s="223"/>
      <c r="AY7" s="223"/>
      <c r="AZ7" s="223"/>
      <c r="BA7" s="49"/>
      <c r="BB7" s="49"/>
      <c r="BC7" s="221"/>
    </row>
    <row r="8" spans="2:55" ht="24" customHeight="1">
      <c r="B8" s="492" t="s">
        <v>492</v>
      </c>
      <c r="C8" s="492"/>
      <c r="D8" s="492"/>
      <c r="E8" s="492"/>
      <c r="F8" s="492"/>
      <c r="G8" s="492"/>
      <c r="H8" s="492"/>
      <c r="I8" s="492"/>
      <c r="J8" s="492"/>
      <c r="K8" s="492"/>
      <c r="L8" s="198" t="s">
        <v>498</v>
      </c>
      <c r="M8" s="197"/>
      <c r="N8" s="197"/>
      <c r="O8" s="197"/>
      <c r="P8" s="489" t="s">
        <v>501</v>
      </c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Q8" s="224" t="s">
        <v>348</v>
      </c>
      <c r="AR8" s="49"/>
      <c r="AS8" s="49"/>
      <c r="AT8" s="49"/>
      <c r="AU8" s="49"/>
      <c r="AV8" s="494" t="s">
        <v>376</v>
      </c>
      <c r="AW8" s="494"/>
      <c r="AX8" s="494"/>
      <c r="AY8" s="494"/>
      <c r="AZ8" s="494"/>
      <c r="BA8" s="494"/>
      <c r="BB8" s="494"/>
      <c r="BC8" s="221"/>
    </row>
    <row r="9" spans="3:55" ht="13.5" customHeight="1"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466" t="s">
        <v>307</v>
      </c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T9" s="462" t="s">
        <v>318</v>
      </c>
      <c r="AU9" s="462"/>
      <c r="AV9" s="462"/>
      <c r="AW9" s="462"/>
      <c r="AX9" s="462"/>
      <c r="AY9" s="462"/>
      <c r="AZ9" s="462"/>
      <c r="BC9" s="221"/>
    </row>
    <row r="10" spans="2:52" ht="21" customHeight="1">
      <c r="B10" s="340" t="s">
        <v>493</v>
      </c>
      <c r="C10" s="341"/>
      <c r="D10" s="341"/>
      <c r="E10" s="341"/>
      <c r="F10" s="341"/>
      <c r="G10" s="341"/>
      <c r="H10" s="341"/>
      <c r="I10" s="341"/>
      <c r="J10" s="197"/>
      <c r="L10" s="238" t="s">
        <v>299</v>
      </c>
      <c r="M10" s="197"/>
      <c r="N10" s="197"/>
      <c r="O10" s="197"/>
      <c r="P10" s="236"/>
      <c r="Q10" s="236"/>
      <c r="R10" s="236"/>
      <c r="S10" s="236"/>
      <c r="T10" s="236"/>
      <c r="U10" s="489" t="s">
        <v>374</v>
      </c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236"/>
      <c r="AH10" s="236"/>
      <c r="AI10" s="236"/>
      <c r="AJ10" s="236"/>
      <c r="AK10" s="244"/>
      <c r="AL10" s="244"/>
      <c r="AN10" s="224"/>
      <c r="AO10" s="49"/>
      <c r="AP10" s="49"/>
      <c r="AQ10" s="224" t="s">
        <v>349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466" t="s">
        <v>291</v>
      </c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T11" s="462" t="s">
        <v>318</v>
      </c>
      <c r="AU11" s="462"/>
      <c r="AV11" s="462"/>
      <c r="AW11" s="462"/>
      <c r="AX11" s="462"/>
      <c r="AY11" s="462"/>
      <c r="AZ11" s="462"/>
    </row>
    <row r="12" spans="2:68" ht="22.5" customHeight="1">
      <c r="B12" s="206"/>
      <c r="C12" s="207"/>
      <c r="D12" s="207"/>
      <c r="E12" s="197"/>
      <c r="F12" s="197"/>
      <c r="G12" s="197"/>
      <c r="H12" s="197"/>
      <c r="I12" s="197"/>
      <c r="J12" s="197"/>
      <c r="K12" s="238"/>
      <c r="L12" s="238" t="s">
        <v>300</v>
      </c>
      <c r="M12" s="197"/>
      <c r="N12" s="197"/>
      <c r="O12" s="197"/>
      <c r="P12" s="236"/>
      <c r="Q12" s="236"/>
      <c r="R12" s="236"/>
      <c r="S12" s="236"/>
      <c r="T12" s="236"/>
      <c r="U12" s="490" t="s">
        <v>375</v>
      </c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236"/>
      <c r="AH12" s="236"/>
      <c r="AI12" s="236"/>
      <c r="AJ12" s="236"/>
      <c r="AK12" s="244"/>
      <c r="AL12" s="244"/>
      <c r="AN12" s="224"/>
      <c r="AO12" s="49"/>
      <c r="AP12" s="49"/>
      <c r="AQ12" s="224" t="s">
        <v>326</v>
      </c>
      <c r="AR12" s="49"/>
      <c r="AS12" s="49"/>
      <c r="AT12" s="49"/>
      <c r="AU12" s="472" t="s">
        <v>420</v>
      </c>
      <c r="AV12" s="473"/>
      <c r="AW12" s="473"/>
      <c r="AX12" s="473"/>
      <c r="AY12" s="473"/>
      <c r="AZ12" s="473"/>
      <c r="BA12" s="49"/>
      <c r="BF12" s="464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</row>
    <row r="13" spans="3:68" ht="15" customHeight="1"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466" t="s">
        <v>292</v>
      </c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P13" s="234"/>
      <c r="AT13" s="462" t="s">
        <v>319</v>
      </c>
      <c r="AU13" s="462"/>
      <c r="AV13" s="462"/>
      <c r="AW13" s="462"/>
      <c r="AX13" s="462"/>
      <c r="AY13" s="462"/>
      <c r="AZ13" s="462"/>
      <c r="BI13" s="462"/>
      <c r="BJ13" s="462"/>
      <c r="BK13" s="462"/>
      <c r="BL13" s="462"/>
      <c r="BM13" s="462"/>
      <c r="BN13" s="462"/>
      <c r="BO13" s="462"/>
      <c r="BP13" s="462"/>
    </row>
    <row r="14" spans="3:68" ht="15" customHeight="1">
      <c r="C14" s="242"/>
      <c r="D14" s="242"/>
      <c r="E14" s="242"/>
      <c r="F14" s="242"/>
      <c r="G14" s="242"/>
      <c r="H14" s="242"/>
      <c r="I14" s="242"/>
      <c r="J14" s="242"/>
      <c r="L14" s="238" t="s">
        <v>435</v>
      </c>
      <c r="M14" s="238"/>
      <c r="N14" s="197"/>
      <c r="O14" s="267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9"/>
      <c r="AM14" s="21"/>
      <c r="AP14" s="234"/>
      <c r="AQ14" s="224" t="s">
        <v>320</v>
      </c>
      <c r="AR14" s="49"/>
      <c r="AS14" s="49"/>
      <c r="AT14" s="49"/>
      <c r="AU14" s="270" t="s">
        <v>548</v>
      </c>
      <c r="AV14" s="270"/>
      <c r="AW14" s="270"/>
      <c r="AX14" s="270"/>
      <c r="AY14" s="270"/>
      <c r="AZ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466" t="s">
        <v>293</v>
      </c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271"/>
      <c r="AP15" s="234"/>
      <c r="AS15" s="461" t="s">
        <v>321</v>
      </c>
      <c r="AT15" s="461"/>
      <c r="AU15" s="461"/>
      <c r="AV15" s="461"/>
      <c r="AW15" s="461"/>
      <c r="AX15" s="461"/>
      <c r="AY15" s="461"/>
      <c r="AZ15" s="461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6"/>
      <c r="C16" s="207"/>
      <c r="D16" s="207"/>
      <c r="E16" s="197"/>
      <c r="F16" s="197"/>
      <c r="G16" s="197"/>
      <c r="H16" s="197"/>
      <c r="I16" s="197"/>
      <c r="J16" s="197"/>
      <c r="L16" s="238" t="s">
        <v>416</v>
      </c>
      <c r="M16" s="197"/>
      <c r="N16" s="197"/>
      <c r="O16" s="197"/>
      <c r="P16" s="236"/>
      <c r="Q16" s="236"/>
      <c r="R16" s="236"/>
      <c r="S16" s="236"/>
      <c r="T16" s="236"/>
      <c r="U16" s="489" t="s">
        <v>417</v>
      </c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236"/>
      <c r="AH16" s="236"/>
      <c r="AI16" s="236"/>
      <c r="AJ16" s="236"/>
      <c r="AK16" s="244"/>
      <c r="AL16" s="244"/>
      <c r="AP16" s="234"/>
      <c r="AS16" s="461"/>
      <c r="AT16" s="461"/>
      <c r="AU16" s="461"/>
      <c r="AV16" s="461"/>
      <c r="AW16" s="461"/>
      <c r="AX16" s="461"/>
      <c r="AY16" s="461"/>
      <c r="AZ16" s="461"/>
      <c r="BF16" s="464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</row>
    <row r="17" spans="3:67" ht="14.25" customHeight="1">
      <c r="C17" s="242"/>
      <c r="D17" s="242"/>
      <c r="E17" s="242"/>
      <c r="F17" s="242"/>
      <c r="G17" s="242"/>
      <c r="H17" s="242"/>
      <c r="I17" s="242" t="s">
        <v>549</v>
      </c>
      <c r="J17" s="242"/>
      <c r="K17" s="242"/>
      <c r="L17" s="242"/>
      <c r="M17" s="242"/>
      <c r="N17" s="242"/>
      <c r="O17" s="271"/>
      <c r="P17" s="460" t="s">
        <v>436</v>
      </c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S17" s="461"/>
      <c r="AT17" s="461"/>
      <c r="AU17" s="461"/>
      <c r="AV17" s="461"/>
      <c r="AW17" s="461"/>
      <c r="AX17" s="461"/>
      <c r="AY17" s="461"/>
      <c r="AZ17" s="461"/>
      <c r="BI17" s="462"/>
      <c r="BJ17" s="462"/>
      <c r="BK17" s="462"/>
      <c r="BL17" s="462"/>
      <c r="BM17" s="462"/>
      <c r="BN17" s="462"/>
      <c r="BO17" s="462"/>
    </row>
    <row r="18" spans="2:67" ht="23.25" customHeight="1">
      <c r="B18" s="208"/>
      <c r="C18" s="207"/>
      <c r="D18" s="207"/>
      <c r="E18" s="207"/>
      <c r="F18" s="240"/>
      <c r="G18" s="241"/>
      <c r="H18" s="241"/>
      <c r="I18" s="241"/>
      <c r="J18" s="241"/>
      <c r="L18" s="239" t="s">
        <v>301</v>
      </c>
      <c r="M18" s="241"/>
      <c r="N18" s="241"/>
      <c r="O18" s="241"/>
      <c r="P18" s="237"/>
      <c r="Q18" s="237"/>
      <c r="R18" s="237"/>
      <c r="S18" s="237"/>
      <c r="T18" s="237"/>
      <c r="U18" s="463" t="s">
        <v>370</v>
      </c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237"/>
      <c r="AH18" s="237"/>
      <c r="AI18" s="237"/>
      <c r="AJ18" s="237"/>
      <c r="AK18" s="244"/>
      <c r="AL18" s="244"/>
      <c r="AS18" s="461"/>
      <c r="AT18" s="461"/>
      <c r="AU18" s="461"/>
      <c r="AV18" s="461"/>
      <c r="AW18" s="461"/>
      <c r="AX18" s="461"/>
      <c r="AY18" s="461"/>
      <c r="AZ18" s="461"/>
      <c r="BF18" s="464"/>
      <c r="BG18" s="465"/>
      <c r="BH18" s="465"/>
      <c r="BI18" s="465"/>
      <c r="BJ18" s="465"/>
      <c r="BK18" s="465"/>
      <c r="BL18" s="465"/>
      <c r="BM18" s="465"/>
      <c r="BN18" s="465"/>
      <c r="BO18" s="465"/>
    </row>
    <row r="19" spans="3:67" ht="15.75" customHeight="1"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466" t="s">
        <v>345</v>
      </c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BH19" s="461"/>
      <c r="BI19" s="461"/>
      <c r="BJ19" s="461"/>
      <c r="BK19" s="461"/>
      <c r="BL19" s="461"/>
      <c r="BM19" s="461"/>
      <c r="BN19" s="461"/>
      <c r="BO19" s="461"/>
    </row>
    <row r="20" spans="60:67" ht="12.75">
      <c r="BH20" s="461"/>
      <c r="BI20" s="461"/>
      <c r="BJ20" s="461"/>
      <c r="BK20" s="461"/>
      <c r="BL20" s="461"/>
      <c r="BM20" s="461"/>
      <c r="BN20" s="461"/>
      <c r="BO20" s="461"/>
    </row>
    <row r="21" spans="2:54" ht="22.5" customHeight="1">
      <c r="B21" s="457" t="s">
        <v>499</v>
      </c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</row>
    <row r="22" ht="13.5" thickBot="1"/>
    <row r="23" spans="2:54" ht="18">
      <c r="B23" s="447" t="s">
        <v>263</v>
      </c>
      <c r="C23" s="459" t="s">
        <v>167</v>
      </c>
      <c r="D23" s="452"/>
      <c r="E23" s="452"/>
      <c r="F23" s="452"/>
      <c r="G23" s="458"/>
      <c r="H23" s="451" t="s">
        <v>168</v>
      </c>
      <c r="I23" s="452"/>
      <c r="J23" s="452"/>
      <c r="K23" s="452"/>
      <c r="L23" s="458"/>
      <c r="M23" s="451" t="s">
        <v>169</v>
      </c>
      <c r="N23" s="452"/>
      <c r="O23" s="452"/>
      <c r="P23" s="458"/>
      <c r="Q23" s="451" t="s">
        <v>170</v>
      </c>
      <c r="R23" s="452"/>
      <c r="S23" s="452"/>
      <c r="T23" s="458"/>
      <c r="U23" s="451" t="s">
        <v>171</v>
      </c>
      <c r="V23" s="452"/>
      <c r="W23" s="452"/>
      <c r="X23" s="452"/>
      <c r="Y23" s="458"/>
      <c r="Z23" s="451" t="s">
        <v>172</v>
      </c>
      <c r="AA23" s="452"/>
      <c r="AB23" s="452"/>
      <c r="AC23" s="458"/>
      <c r="AD23" s="451" t="s">
        <v>173</v>
      </c>
      <c r="AE23" s="452"/>
      <c r="AF23" s="452"/>
      <c r="AG23" s="458"/>
      <c r="AH23" s="451" t="s">
        <v>174</v>
      </c>
      <c r="AI23" s="452"/>
      <c r="AJ23" s="452"/>
      <c r="AK23" s="458"/>
      <c r="AL23" s="451" t="s">
        <v>175</v>
      </c>
      <c r="AM23" s="452"/>
      <c r="AN23" s="452"/>
      <c r="AO23" s="452"/>
      <c r="AP23" s="458"/>
      <c r="AQ23" s="451" t="s">
        <v>176</v>
      </c>
      <c r="AR23" s="452"/>
      <c r="AS23" s="452"/>
      <c r="AT23" s="453"/>
      <c r="AU23" s="459" t="s">
        <v>177</v>
      </c>
      <c r="AV23" s="452"/>
      <c r="AW23" s="452"/>
      <c r="AX23" s="458"/>
      <c r="AY23" s="451" t="s">
        <v>178</v>
      </c>
      <c r="AZ23" s="452"/>
      <c r="BA23" s="452"/>
      <c r="BB23" s="453"/>
    </row>
    <row r="24" spans="2:54" ht="16.5" customHeight="1">
      <c r="B24" s="448"/>
      <c r="C24" s="265">
        <v>1</v>
      </c>
      <c r="D24" s="265">
        <v>2</v>
      </c>
      <c r="E24" s="266">
        <v>3</v>
      </c>
      <c r="F24" s="265">
        <v>4</v>
      </c>
      <c r="G24" s="266">
        <v>5</v>
      </c>
      <c r="H24" s="265">
        <v>6</v>
      </c>
      <c r="I24" s="266">
        <v>7</v>
      </c>
      <c r="J24" s="265">
        <v>8</v>
      </c>
      <c r="K24" s="266">
        <v>9</v>
      </c>
      <c r="L24" s="265">
        <v>10</v>
      </c>
      <c r="M24" s="266">
        <v>11</v>
      </c>
      <c r="N24" s="265">
        <v>12</v>
      </c>
      <c r="O24" s="266">
        <v>13</v>
      </c>
      <c r="P24" s="265">
        <v>14</v>
      </c>
      <c r="Q24" s="266">
        <v>15</v>
      </c>
      <c r="R24" s="265">
        <v>16</v>
      </c>
      <c r="S24" s="266">
        <v>17</v>
      </c>
      <c r="T24" s="265">
        <v>18</v>
      </c>
      <c r="U24" s="266">
        <v>19</v>
      </c>
      <c r="V24" s="265">
        <v>20</v>
      </c>
      <c r="W24" s="266">
        <v>21</v>
      </c>
      <c r="X24" s="265">
        <v>22</v>
      </c>
      <c r="Y24" s="266">
        <v>23</v>
      </c>
      <c r="Z24" s="265">
        <v>24</v>
      </c>
      <c r="AA24" s="266">
        <v>25</v>
      </c>
      <c r="AB24" s="265">
        <v>26</v>
      </c>
      <c r="AC24" s="266">
        <v>27</v>
      </c>
      <c r="AD24" s="265">
        <v>28</v>
      </c>
      <c r="AE24" s="266">
        <v>29</v>
      </c>
      <c r="AF24" s="265">
        <v>30</v>
      </c>
      <c r="AG24" s="266">
        <v>31</v>
      </c>
      <c r="AH24" s="265">
        <v>32</v>
      </c>
      <c r="AI24" s="266">
        <v>33</v>
      </c>
      <c r="AJ24" s="265">
        <v>34</v>
      </c>
      <c r="AK24" s="266">
        <v>35</v>
      </c>
      <c r="AL24" s="265">
        <v>36</v>
      </c>
      <c r="AM24" s="266">
        <v>37</v>
      </c>
      <c r="AN24" s="265">
        <v>38</v>
      </c>
      <c r="AO24" s="266">
        <v>39</v>
      </c>
      <c r="AP24" s="265">
        <v>40</v>
      </c>
      <c r="AQ24" s="266">
        <v>41</v>
      </c>
      <c r="AR24" s="265">
        <v>42</v>
      </c>
      <c r="AS24" s="266">
        <v>43</v>
      </c>
      <c r="AT24" s="265">
        <v>44</v>
      </c>
      <c r="AU24" s="266">
        <v>45</v>
      </c>
      <c r="AV24" s="265">
        <v>46</v>
      </c>
      <c r="AW24" s="266">
        <v>47</v>
      </c>
      <c r="AX24" s="265">
        <v>48</v>
      </c>
      <c r="AY24" s="266">
        <v>49</v>
      </c>
      <c r="AZ24" s="265">
        <v>50</v>
      </c>
      <c r="BA24" s="266">
        <v>51</v>
      </c>
      <c r="BB24" s="265">
        <v>52</v>
      </c>
    </row>
    <row r="25" spans="2:54" ht="16.5" customHeight="1">
      <c r="B25" s="449"/>
      <c r="C25" s="258">
        <v>29</v>
      </c>
      <c r="D25" s="225">
        <v>5</v>
      </c>
      <c r="E25" s="225">
        <v>12</v>
      </c>
      <c r="F25" s="225">
        <v>19</v>
      </c>
      <c r="G25" s="225">
        <v>26</v>
      </c>
      <c r="H25" s="225">
        <v>3</v>
      </c>
      <c r="I25" s="225">
        <v>10</v>
      </c>
      <c r="J25" s="225">
        <v>17</v>
      </c>
      <c r="K25" s="225">
        <v>24</v>
      </c>
      <c r="L25" s="225">
        <v>31</v>
      </c>
      <c r="M25" s="225">
        <v>7</v>
      </c>
      <c r="N25" s="225">
        <v>14</v>
      </c>
      <c r="O25" s="225">
        <v>21</v>
      </c>
      <c r="P25" s="225">
        <v>28</v>
      </c>
      <c r="Q25" s="225">
        <v>5</v>
      </c>
      <c r="R25" s="225">
        <v>12</v>
      </c>
      <c r="S25" s="225">
        <v>19</v>
      </c>
      <c r="T25" s="225">
        <v>26</v>
      </c>
      <c r="U25" s="225">
        <v>2</v>
      </c>
      <c r="V25" s="225">
        <v>9</v>
      </c>
      <c r="W25" s="225">
        <v>16</v>
      </c>
      <c r="X25" s="225">
        <v>23</v>
      </c>
      <c r="Y25" s="225">
        <v>30</v>
      </c>
      <c r="Z25" s="225">
        <v>6</v>
      </c>
      <c r="AA25" s="225">
        <v>13</v>
      </c>
      <c r="AB25" s="225">
        <v>20</v>
      </c>
      <c r="AC25" s="225">
        <v>27</v>
      </c>
      <c r="AD25" s="225">
        <v>6</v>
      </c>
      <c r="AE25" s="259">
        <v>13</v>
      </c>
      <c r="AF25" s="225">
        <v>20</v>
      </c>
      <c r="AG25" s="225">
        <v>27</v>
      </c>
      <c r="AH25" s="225">
        <v>3</v>
      </c>
      <c r="AI25" s="225">
        <v>10</v>
      </c>
      <c r="AJ25" s="225">
        <v>17</v>
      </c>
      <c r="AK25" s="225">
        <v>24</v>
      </c>
      <c r="AL25" s="225">
        <v>1</v>
      </c>
      <c r="AM25" s="225">
        <v>8</v>
      </c>
      <c r="AN25" s="225">
        <v>15</v>
      </c>
      <c r="AO25" s="225">
        <v>22</v>
      </c>
      <c r="AP25" s="225">
        <v>29</v>
      </c>
      <c r="AQ25" s="225">
        <v>5</v>
      </c>
      <c r="AR25" s="225">
        <v>12</v>
      </c>
      <c r="AS25" s="260">
        <v>19</v>
      </c>
      <c r="AT25" s="258">
        <v>26</v>
      </c>
      <c r="AU25" s="225">
        <v>3</v>
      </c>
      <c r="AV25" s="225">
        <v>10</v>
      </c>
      <c r="AW25" s="225">
        <v>17</v>
      </c>
      <c r="AX25" s="225">
        <v>24</v>
      </c>
      <c r="AY25" s="225">
        <v>31</v>
      </c>
      <c r="AZ25" s="225">
        <v>7</v>
      </c>
      <c r="BA25" s="225">
        <v>14</v>
      </c>
      <c r="BB25" s="260">
        <v>21</v>
      </c>
    </row>
    <row r="26" spans="2:54" ht="16.5" customHeight="1" thickBot="1">
      <c r="B26" s="450"/>
      <c r="C26" s="261">
        <v>4</v>
      </c>
      <c r="D26" s="262">
        <v>11</v>
      </c>
      <c r="E26" s="262">
        <v>18</v>
      </c>
      <c r="F26" s="262">
        <v>25</v>
      </c>
      <c r="G26" s="262">
        <v>2</v>
      </c>
      <c r="H26" s="262">
        <v>7</v>
      </c>
      <c r="I26" s="262">
        <v>16</v>
      </c>
      <c r="J26" s="262">
        <v>23</v>
      </c>
      <c r="K26" s="262">
        <v>30</v>
      </c>
      <c r="L26" s="262">
        <v>6</v>
      </c>
      <c r="M26" s="262">
        <v>13</v>
      </c>
      <c r="N26" s="262">
        <v>20</v>
      </c>
      <c r="O26" s="262">
        <v>27</v>
      </c>
      <c r="P26" s="262">
        <v>4</v>
      </c>
      <c r="Q26" s="262">
        <v>11</v>
      </c>
      <c r="R26" s="262">
        <v>18</v>
      </c>
      <c r="S26" s="262">
        <v>25</v>
      </c>
      <c r="T26" s="262">
        <v>1</v>
      </c>
      <c r="U26" s="262">
        <v>8</v>
      </c>
      <c r="V26" s="262">
        <v>15</v>
      </c>
      <c r="W26" s="262">
        <v>22</v>
      </c>
      <c r="X26" s="262">
        <v>29</v>
      </c>
      <c r="Y26" s="262">
        <v>5</v>
      </c>
      <c r="Z26" s="262">
        <v>12</v>
      </c>
      <c r="AA26" s="262">
        <v>19</v>
      </c>
      <c r="AB26" s="262">
        <v>26</v>
      </c>
      <c r="AC26" s="262">
        <v>5</v>
      </c>
      <c r="AD26" s="262">
        <v>12</v>
      </c>
      <c r="AE26" s="263">
        <v>19</v>
      </c>
      <c r="AF26" s="262">
        <v>26</v>
      </c>
      <c r="AG26" s="262">
        <v>2</v>
      </c>
      <c r="AH26" s="262">
        <v>9</v>
      </c>
      <c r="AI26" s="262">
        <v>16</v>
      </c>
      <c r="AJ26" s="262">
        <v>23</v>
      </c>
      <c r="AK26" s="262">
        <v>30</v>
      </c>
      <c r="AL26" s="262">
        <v>7</v>
      </c>
      <c r="AM26" s="262">
        <v>14</v>
      </c>
      <c r="AN26" s="262">
        <v>21</v>
      </c>
      <c r="AO26" s="262">
        <v>28</v>
      </c>
      <c r="AP26" s="262">
        <v>4</v>
      </c>
      <c r="AQ26" s="262">
        <v>11</v>
      </c>
      <c r="AR26" s="262">
        <v>18</v>
      </c>
      <c r="AS26" s="264">
        <v>25</v>
      </c>
      <c r="AT26" s="261">
        <v>2</v>
      </c>
      <c r="AU26" s="262">
        <v>9</v>
      </c>
      <c r="AV26" s="262">
        <v>16</v>
      </c>
      <c r="AW26" s="262">
        <v>23</v>
      </c>
      <c r="AX26" s="262">
        <v>30</v>
      </c>
      <c r="AY26" s="262">
        <v>6</v>
      </c>
      <c r="AZ26" s="262">
        <v>13</v>
      </c>
      <c r="BA26" s="262">
        <v>20</v>
      </c>
      <c r="BB26" s="264">
        <v>27</v>
      </c>
    </row>
    <row r="27" spans="2:54" ht="18">
      <c r="B27" s="246" t="s">
        <v>198</v>
      </c>
      <c r="C27" s="24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 t="s">
        <v>305</v>
      </c>
      <c r="T27" s="227" t="s">
        <v>217</v>
      </c>
      <c r="U27" s="227" t="s">
        <v>296</v>
      </c>
      <c r="V27" s="227" t="s">
        <v>296</v>
      </c>
      <c r="W27" s="227" t="s">
        <v>296</v>
      </c>
      <c r="X27" s="227" t="s">
        <v>217</v>
      </c>
      <c r="Y27" s="227" t="s">
        <v>217</v>
      </c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 t="s">
        <v>305</v>
      </c>
      <c r="AO27" s="227" t="s">
        <v>296</v>
      </c>
      <c r="AP27" s="227" t="s">
        <v>296</v>
      </c>
      <c r="AQ27" s="227" t="s">
        <v>296</v>
      </c>
      <c r="AR27" s="227" t="s">
        <v>295</v>
      </c>
      <c r="AS27" s="227" t="s">
        <v>295</v>
      </c>
      <c r="AT27" s="227" t="s">
        <v>217</v>
      </c>
      <c r="AU27" s="227" t="s">
        <v>217</v>
      </c>
      <c r="AV27" s="227" t="s">
        <v>217</v>
      </c>
      <c r="AW27" s="227" t="s">
        <v>217</v>
      </c>
      <c r="AX27" s="227" t="s">
        <v>217</v>
      </c>
      <c r="AY27" s="227" t="s">
        <v>217</v>
      </c>
      <c r="AZ27" s="227" t="s">
        <v>217</v>
      </c>
      <c r="BA27" s="227" t="s">
        <v>217</v>
      </c>
      <c r="BB27" s="248" t="s">
        <v>217</v>
      </c>
    </row>
    <row r="28" spans="2:54" ht="18">
      <c r="B28" s="222" t="s">
        <v>200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 t="s">
        <v>305</v>
      </c>
      <c r="T28" s="229" t="s">
        <v>217</v>
      </c>
      <c r="U28" s="229" t="s">
        <v>296</v>
      </c>
      <c r="V28" s="229" t="s">
        <v>296</v>
      </c>
      <c r="W28" s="229" t="s">
        <v>296</v>
      </c>
      <c r="X28" s="229" t="s">
        <v>217</v>
      </c>
      <c r="Y28" s="229" t="s">
        <v>217</v>
      </c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 t="s">
        <v>305</v>
      </c>
      <c r="AO28" s="229" t="s">
        <v>296</v>
      </c>
      <c r="AP28" s="229" t="s">
        <v>296</v>
      </c>
      <c r="AQ28" s="229" t="s">
        <v>296</v>
      </c>
      <c r="AR28" s="229" t="s">
        <v>295</v>
      </c>
      <c r="AS28" s="229" t="s">
        <v>295</v>
      </c>
      <c r="AT28" s="229" t="s">
        <v>217</v>
      </c>
      <c r="AU28" s="229" t="s">
        <v>217</v>
      </c>
      <c r="AV28" s="229" t="s">
        <v>217</v>
      </c>
      <c r="AW28" s="229" t="s">
        <v>217</v>
      </c>
      <c r="AX28" s="229" t="s">
        <v>217</v>
      </c>
      <c r="AY28" s="229" t="s">
        <v>217</v>
      </c>
      <c r="AZ28" s="229" t="s">
        <v>217</v>
      </c>
      <c r="BA28" s="229" t="s">
        <v>217</v>
      </c>
      <c r="BB28" s="230" t="s">
        <v>217</v>
      </c>
    </row>
    <row r="29" spans="2:54" ht="18">
      <c r="B29" s="222" t="s">
        <v>331</v>
      </c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 t="s">
        <v>305</v>
      </c>
      <c r="T29" s="229" t="s">
        <v>217</v>
      </c>
      <c r="U29" s="229" t="s">
        <v>296</v>
      </c>
      <c r="V29" s="229" t="s">
        <v>296</v>
      </c>
      <c r="W29" s="229" t="s">
        <v>296</v>
      </c>
      <c r="X29" s="229" t="s">
        <v>217</v>
      </c>
      <c r="Y29" s="229" t="s">
        <v>217</v>
      </c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 t="s">
        <v>305</v>
      </c>
      <c r="AO29" s="229" t="s">
        <v>296</v>
      </c>
      <c r="AP29" s="229" t="s">
        <v>296</v>
      </c>
      <c r="AQ29" s="229" t="s">
        <v>296</v>
      </c>
      <c r="AR29" s="229" t="s">
        <v>295</v>
      </c>
      <c r="AS29" s="229" t="s">
        <v>295</v>
      </c>
      <c r="AT29" s="229" t="s">
        <v>217</v>
      </c>
      <c r="AU29" s="229" t="s">
        <v>217</v>
      </c>
      <c r="AV29" s="229" t="s">
        <v>217</v>
      </c>
      <c r="AW29" s="229" t="s">
        <v>217</v>
      </c>
      <c r="AX29" s="229" t="s">
        <v>217</v>
      </c>
      <c r="AY29" s="229" t="s">
        <v>217</v>
      </c>
      <c r="AZ29" s="229" t="s">
        <v>217</v>
      </c>
      <c r="BA29" s="229" t="s">
        <v>217</v>
      </c>
      <c r="BB29" s="230" t="s">
        <v>217</v>
      </c>
    </row>
    <row r="30" spans="2:54" ht="18" thickBot="1">
      <c r="B30" s="249" t="s">
        <v>332</v>
      </c>
      <c r="C30" s="250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 t="s">
        <v>305</v>
      </c>
      <c r="T30" s="251" t="s">
        <v>217</v>
      </c>
      <c r="U30" s="251" t="s">
        <v>296</v>
      </c>
      <c r="V30" s="251" t="s">
        <v>296</v>
      </c>
      <c r="W30" s="251" t="s">
        <v>296</v>
      </c>
      <c r="X30" s="251" t="s">
        <v>217</v>
      </c>
      <c r="Y30" s="251" t="s">
        <v>217</v>
      </c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 t="s">
        <v>305</v>
      </c>
      <c r="AK30" s="251" t="s">
        <v>296</v>
      </c>
      <c r="AL30" s="251" t="s">
        <v>296</v>
      </c>
      <c r="AM30" s="252" t="s">
        <v>295</v>
      </c>
      <c r="AN30" s="251" t="s">
        <v>295</v>
      </c>
      <c r="AO30" s="251" t="s">
        <v>308</v>
      </c>
      <c r="AP30" s="251" t="s">
        <v>308</v>
      </c>
      <c r="AQ30" s="251" t="s">
        <v>308</v>
      </c>
      <c r="AR30" s="251" t="s">
        <v>308</v>
      </c>
      <c r="AS30" s="251" t="s">
        <v>310</v>
      </c>
      <c r="AU30" s="251"/>
      <c r="AV30" s="251"/>
      <c r="AW30" s="251"/>
      <c r="AX30" s="251"/>
      <c r="AY30" s="251"/>
      <c r="AZ30" s="251"/>
      <c r="BA30" s="251"/>
      <c r="BB30" s="253"/>
    </row>
    <row r="31" spans="2:54" ht="18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</row>
    <row r="32" spans="2:54" ht="18">
      <c r="B32" s="198" t="s">
        <v>324</v>
      </c>
      <c r="C32" s="217"/>
      <c r="D32" s="217"/>
      <c r="E32" s="217"/>
      <c r="F32" s="225"/>
      <c r="G32" s="226" t="s">
        <v>294</v>
      </c>
      <c r="H32" s="209" t="s">
        <v>302</v>
      </c>
      <c r="I32" s="209"/>
      <c r="J32" s="209"/>
      <c r="K32" s="209"/>
      <c r="L32" s="209"/>
      <c r="M32" s="209"/>
      <c r="N32" s="209"/>
      <c r="O32" s="209" t="s">
        <v>305</v>
      </c>
      <c r="P32" s="201" t="s">
        <v>294</v>
      </c>
      <c r="Q32" s="209" t="s">
        <v>304</v>
      </c>
      <c r="R32" s="209"/>
      <c r="S32" s="209"/>
      <c r="T32" s="209"/>
      <c r="U32" s="209"/>
      <c r="V32" s="209"/>
      <c r="W32" s="209"/>
      <c r="X32" s="201" t="s">
        <v>295</v>
      </c>
      <c r="Y32" s="201" t="s">
        <v>294</v>
      </c>
      <c r="Z32" s="454" t="s">
        <v>260</v>
      </c>
      <c r="AA32" s="454"/>
      <c r="AB32" s="454"/>
      <c r="AC32" s="209"/>
      <c r="AD32" s="207"/>
      <c r="AE32" s="207"/>
      <c r="AF32" s="201" t="s">
        <v>308</v>
      </c>
      <c r="AG32" s="201" t="s">
        <v>294</v>
      </c>
      <c r="AH32" s="209" t="s">
        <v>309</v>
      </c>
      <c r="AI32" s="209"/>
      <c r="AJ32" s="209"/>
      <c r="AK32" s="209"/>
      <c r="AL32" s="209"/>
      <c r="AM32" s="209"/>
      <c r="AN32" s="214"/>
      <c r="AO32" s="216"/>
      <c r="AP32" s="215"/>
      <c r="AQ32" s="215"/>
      <c r="AR32" s="214"/>
      <c r="AZ32" s="214"/>
      <c r="BA32" s="214"/>
      <c r="BB32" s="129"/>
    </row>
    <row r="33" spans="2:54" ht="18">
      <c r="B33" s="211"/>
      <c r="C33" s="212"/>
      <c r="D33" s="212"/>
      <c r="E33" s="212"/>
      <c r="F33" s="207" t="s">
        <v>346</v>
      </c>
      <c r="G33" s="209" t="s">
        <v>294</v>
      </c>
      <c r="H33" s="209" t="s">
        <v>347</v>
      </c>
      <c r="I33" s="209"/>
      <c r="J33" s="209"/>
      <c r="K33" s="209"/>
      <c r="L33" s="209"/>
      <c r="M33" s="207"/>
      <c r="N33" s="209"/>
      <c r="O33" s="201" t="s">
        <v>296</v>
      </c>
      <c r="P33" s="201" t="s">
        <v>294</v>
      </c>
      <c r="Q33" s="209" t="s">
        <v>297</v>
      </c>
      <c r="R33" s="209"/>
      <c r="S33" s="209"/>
      <c r="T33" s="209"/>
      <c r="U33" s="209"/>
      <c r="V33" s="209"/>
      <c r="W33" s="209"/>
      <c r="X33" s="201" t="s">
        <v>217</v>
      </c>
      <c r="Y33" s="201" t="s">
        <v>294</v>
      </c>
      <c r="Z33" s="454" t="s">
        <v>185</v>
      </c>
      <c r="AA33" s="454"/>
      <c r="AB33" s="454"/>
      <c r="AC33" s="209"/>
      <c r="AD33" s="207"/>
      <c r="AE33" s="207"/>
      <c r="AF33" s="201" t="s">
        <v>310</v>
      </c>
      <c r="AG33" s="201" t="s">
        <v>294</v>
      </c>
      <c r="AH33" s="209" t="s">
        <v>311</v>
      </c>
      <c r="AI33" s="209"/>
      <c r="AJ33" s="209"/>
      <c r="AK33" s="209"/>
      <c r="AL33" s="209"/>
      <c r="AM33" s="209"/>
      <c r="AN33" s="214"/>
      <c r="AO33" s="216"/>
      <c r="AP33" s="215"/>
      <c r="AQ33" s="215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129"/>
    </row>
    <row r="34" spans="2:53" ht="18">
      <c r="B34" s="211"/>
      <c r="C34" s="212"/>
      <c r="D34" s="212"/>
      <c r="E34" s="212"/>
      <c r="F34" s="201"/>
      <c r="G34" s="201"/>
      <c r="H34" s="209"/>
      <c r="I34" s="209"/>
      <c r="J34" s="209"/>
      <c r="K34" s="209"/>
      <c r="L34" s="209"/>
      <c r="M34" s="209"/>
      <c r="N34" s="209"/>
      <c r="O34" s="199"/>
      <c r="P34" s="201"/>
      <c r="Q34" s="201"/>
      <c r="R34" s="209"/>
      <c r="S34" s="209"/>
      <c r="T34" s="209"/>
      <c r="U34" s="209"/>
      <c r="V34" s="209"/>
      <c r="W34" s="209"/>
      <c r="X34" s="209"/>
      <c r="Y34" s="201"/>
      <c r="Z34" s="201"/>
      <c r="AA34" s="209"/>
      <c r="AB34" s="209"/>
      <c r="AC34" s="209"/>
      <c r="AD34" s="209"/>
      <c r="AE34" s="209"/>
      <c r="AF34" s="209"/>
      <c r="AG34" s="209"/>
      <c r="AH34" s="199"/>
      <c r="AI34" s="200"/>
      <c r="AJ34" s="201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199"/>
      <c r="AY34" s="200"/>
      <c r="AZ34" s="201"/>
      <c r="BA34" s="210"/>
    </row>
    <row r="35" spans="2:53" ht="18">
      <c r="B35" s="211"/>
      <c r="C35" s="212"/>
      <c r="D35" s="212"/>
      <c r="E35" s="212"/>
      <c r="F35" s="201"/>
      <c r="G35" s="201"/>
      <c r="H35" s="209"/>
      <c r="I35" s="209"/>
      <c r="J35" s="209"/>
      <c r="K35" s="209"/>
      <c r="L35" s="209"/>
      <c r="M35" s="209"/>
      <c r="N35" s="209"/>
      <c r="O35" s="199"/>
      <c r="P35" s="201"/>
      <c r="Q35" s="201"/>
      <c r="R35" s="209"/>
      <c r="S35" s="209"/>
      <c r="T35" s="209"/>
      <c r="U35" s="209"/>
      <c r="V35" s="209"/>
      <c r="W35" s="209"/>
      <c r="X35" s="209"/>
      <c r="Y35" s="201"/>
      <c r="Z35" s="201"/>
      <c r="AA35" s="209"/>
      <c r="AB35" s="209"/>
      <c r="AC35" s="209"/>
      <c r="AD35" s="209"/>
      <c r="AE35" s="209"/>
      <c r="AF35" s="209"/>
      <c r="AG35" s="209"/>
      <c r="AH35" s="199"/>
      <c r="AI35" s="200"/>
      <c r="AJ35" s="201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199"/>
      <c r="AY35" s="200"/>
      <c r="AZ35" s="201"/>
      <c r="BA35" s="210"/>
    </row>
    <row r="36" spans="2:68" ht="18">
      <c r="B36" s="211"/>
      <c r="C36" s="212"/>
      <c r="D36" s="212"/>
      <c r="E36" s="212"/>
      <c r="F36" s="201"/>
      <c r="G36" s="201"/>
      <c r="H36" s="201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201"/>
      <c r="AD36" s="201"/>
      <c r="AE36" s="209"/>
      <c r="AF36" s="209"/>
      <c r="AG36" s="209"/>
      <c r="AH36" s="209"/>
      <c r="AI36" s="209"/>
      <c r="AJ36" s="209"/>
      <c r="AK36" s="209"/>
      <c r="AL36" s="210"/>
      <c r="AM36" s="201"/>
      <c r="AN36" s="201"/>
      <c r="AO36" s="209"/>
      <c r="AP36" s="209"/>
      <c r="AQ36" s="209"/>
      <c r="AR36" s="209"/>
      <c r="AS36" s="209"/>
      <c r="AT36" s="209"/>
      <c r="AU36" s="209"/>
      <c r="AV36" s="199"/>
      <c r="AW36" s="199"/>
      <c r="AX36" s="200"/>
      <c r="AY36" s="201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199"/>
      <c r="BN36" s="200"/>
      <c r="BO36" s="201"/>
      <c r="BP36" s="210"/>
    </row>
    <row r="37" spans="2:70" ht="20.25">
      <c r="B37" s="455" t="s">
        <v>323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213"/>
      <c r="T37" s="245"/>
      <c r="U37" s="245"/>
      <c r="V37" s="245"/>
      <c r="W37" s="456" t="s">
        <v>322</v>
      </c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221"/>
      <c r="AJ37" s="221"/>
      <c r="AK37" s="221"/>
      <c r="AL37" s="457" t="s">
        <v>313</v>
      </c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221"/>
      <c r="BA37" s="221"/>
      <c r="BB37" s="221"/>
      <c r="BC37" s="213"/>
      <c r="BD37" s="213"/>
      <c r="BE37" s="213"/>
      <c r="BF37" s="213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</row>
    <row r="38" spans="2:70" ht="18" thickBot="1">
      <c r="B38" s="20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51" ht="12.75" customHeight="1">
      <c r="B39" s="447" t="s">
        <v>263</v>
      </c>
      <c r="C39" s="426" t="s">
        <v>279</v>
      </c>
      <c r="D39" s="427"/>
      <c r="E39" s="426" t="s">
        <v>304</v>
      </c>
      <c r="F39" s="427"/>
      <c r="G39" s="426" t="s">
        <v>281</v>
      </c>
      <c r="H39" s="427"/>
      <c r="I39" s="432" t="s">
        <v>260</v>
      </c>
      <c r="J39" s="433"/>
      <c r="K39" s="426" t="s">
        <v>309</v>
      </c>
      <c r="L39" s="427"/>
      <c r="M39" s="426" t="s">
        <v>311</v>
      </c>
      <c r="N39" s="427"/>
      <c r="O39" s="432" t="s">
        <v>185</v>
      </c>
      <c r="P39" s="433"/>
      <c r="Q39" s="426" t="s">
        <v>280</v>
      </c>
      <c r="R39" s="427"/>
      <c r="S39" s="195"/>
      <c r="W39" s="438" t="s">
        <v>266</v>
      </c>
      <c r="X39" s="439"/>
      <c r="Y39" s="439"/>
      <c r="Z39" s="439"/>
      <c r="AA39" s="439"/>
      <c r="AB39" s="439"/>
      <c r="AC39" s="439"/>
      <c r="AD39" s="439"/>
      <c r="AE39" s="439"/>
      <c r="AF39" s="444" t="s">
        <v>32</v>
      </c>
      <c r="AG39" s="444" t="s">
        <v>265</v>
      </c>
      <c r="AH39" s="392" t="s">
        <v>312</v>
      </c>
      <c r="AL39" s="395" t="s">
        <v>500</v>
      </c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7"/>
      <c r="AX39" s="404" t="s">
        <v>32</v>
      </c>
      <c r="AY39" s="405"/>
    </row>
    <row r="40" spans="2:51" ht="59.25" customHeight="1">
      <c r="B40" s="448"/>
      <c r="C40" s="428"/>
      <c r="D40" s="429"/>
      <c r="E40" s="428"/>
      <c r="F40" s="429"/>
      <c r="G40" s="428"/>
      <c r="H40" s="429"/>
      <c r="I40" s="434"/>
      <c r="J40" s="435"/>
      <c r="K40" s="428"/>
      <c r="L40" s="429"/>
      <c r="M40" s="428"/>
      <c r="N40" s="429"/>
      <c r="O40" s="434"/>
      <c r="P40" s="435"/>
      <c r="Q40" s="428"/>
      <c r="R40" s="429"/>
      <c r="S40" s="195"/>
      <c r="W40" s="440"/>
      <c r="X40" s="441"/>
      <c r="Y40" s="441"/>
      <c r="Z40" s="441"/>
      <c r="AA40" s="441"/>
      <c r="AB40" s="441"/>
      <c r="AC40" s="441"/>
      <c r="AD40" s="441"/>
      <c r="AE40" s="441"/>
      <c r="AF40" s="445"/>
      <c r="AG40" s="445"/>
      <c r="AH40" s="393"/>
      <c r="AL40" s="398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400"/>
      <c r="AX40" s="406"/>
      <c r="AY40" s="407"/>
    </row>
    <row r="41" spans="2:51" ht="17.25" customHeight="1">
      <c r="B41" s="449"/>
      <c r="C41" s="428"/>
      <c r="D41" s="429"/>
      <c r="E41" s="428"/>
      <c r="F41" s="429"/>
      <c r="G41" s="428"/>
      <c r="H41" s="429"/>
      <c r="I41" s="434"/>
      <c r="J41" s="435"/>
      <c r="K41" s="428"/>
      <c r="L41" s="429"/>
      <c r="M41" s="428"/>
      <c r="N41" s="429"/>
      <c r="O41" s="434"/>
      <c r="P41" s="435"/>
      <c r="Q41" s="428"/>
      <c r="R41" s="429"/>
      <c r="S41" s="195"/>
      <c r="W41" s="440"/>
      <c r="X41" s="441"/>
      <c r="Y41" s="441"/>
      <c r="Z41" s="441"/>
      <c r="AA41" s="441"/>
      <c r="AB41" s="441"/>
      <c r="AC41" s="441"/>
      <c r="AD41" s="441"/>
      <c r="AE41" s="441"/>
      <c r="AF41" s="445"/>
      <c r="AG41" s="445"/>
      <c r="AH41" s="393"/>
      <c r="AL41" s="398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400"/>
      <c r="AX41" s="406"/>
      <c r="AY41" s="407"/>
    </row>
    <row r="42" spans="2:51" ht="39" customHeight="1" thickBot="1">
      <c r="B42" s="450"/>
      <c r="C42" s="430"/>
      <c r="D42" s="431"/>
      <c r="E42" s="430"/>
      <c r="F42" s="431"/>
      <c r="G42" s="430"/>
      <c r="H42" s="431"/>
      <c r="I42" s="436"/>
      <c r="J42" s="437"/>
      <c r="K42" s="430"/>
      <c r="L42" s="431"/>
      <c r="M42" s="430"/>
      <c r="N42" s="431"/>
      <c r="O42" s="436"/>
      <c r="P42" s="437"/>
      <c r="Q42" s="430"/>
      <c r="R42" s="431"/>
      <c r="S42" s="195"/>
      <c r="W42" s="442"/>
      <c r="X42" s="443"/>
      <c r="Y42" s="443"/>
      <c r="Z42" s="443"/>
      <c r="AA42" s="443"/>
      <c r="AB42" s="443"/>
      <c r="AC42" s="443"/>
      <c r="AD42" s="443"/>
      <c r="AE42" s="443"/>
      <c r="AF42" s="446"/>
      <c r="AG42" s="446"/>
      <c r="AH42" s="394"/>
      <c r="AL42" s="401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3"/>
      <c r="AX42" s="408"/>
      <c r="AY42" s="409"/>
    </row>
    <row r="43" spans="2:51" ht="30" customHeight="1" thickBot="1">
      <c r="B43" s="231" t="s">
        <v>198</v>
      </c>
      <c r="C43" s="493">
        <v>30</v>
      </c>
      <c r="D43" s="475"/>
      <c r="E43" s="474">
        <v>2</v>
      </c>
      <c r="F43" s="475"/>
      <c r="G43" s="474">
        <v>6</v>
      </c>
      <c r="H43" s="475"/>
      <c r="I43" s="474">
        <v>2</v>
      </c>
      <c r="J43" s="475"/>
      <c r="K43" s="474"/>
      <c r="L43" s="475"/>
      <c r="M43" s="474"/>
      <c r="N43" s="475"/>
      <c r="O43" s="474">
        <v>12</v>
      </c>
      <c r="P43" s="478"/>
      <c r="Q43" s="373">
        <f>SUM(C43:P43)</f>
        <v>52</v>
      </c>
      <c r="R43" s="374"/>
      <c r="S43" s="196"/>
      <c r="W43" s="420" t="s">
        <v>432</v>
      </c>
      <c r="X43" s="421"/>
      <c r="Y43" s="421"/>
      <c r="Z43" s="421"/>
      <c r="AA43" s="421"/>
      <c r="AB43" s="421"/>
      <c r="AC43" s="421"/>
      <c r="AD43" s="421"/>
      <c r="AE43" s="422"/>
      <c r="AF43" s="254">
        <v>2</v>
      </c>
      <c r="AG43" s="254">
        <v>2</v>
      </c>
      <c r="AH43" s="255">
        <v>3</v>
      </c>
      <c r="AL43" s="479" t="s">
        <v>426</v>
      </c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1"/>
      <c r="AX43" s="495">
        <v>8</v>
      </c>
      <c r="AY43" s="496"/>
    </row>
    <row r="44" spans="2:51" ht="26.25" customHeight="1" thickBot="1">
      <c r="B44" s="232" t="s">
        <v>200</v>
      </c>
      <c r="C44" s="482">
        <v>30</v>
      </c>
      <c r="D44" s="476"/>
      <c r="E44" s="476">
        <v>2</v>
      </c>
      <c r="F44" s="476"/>
      <c r="G44" s="476">
        <v>6</v>
      </c>
      <c r="H44" s="476"/>
      <c r="I44" s="476">
        <v>2</v>
      </c>
      <c r="J44" s="476"/>
      <c r="K44" s="476"/>
      <c r="L44" s="476"/>
      <c r="M44" s="476"/>
      <c r="N44" s="476"/>
      <c r="O44" s="476">
        <v>12</v>
      </c>
      <c r="P44" s="477"/>
      <c r="Q44" s="373">
        <f>SUM(C44:P44)</f>
        <v>52</v>
      </c>
      <c r="R44" s="374"/>
      <c r="S44" s="196"/>
      <c r="W44" s="423" t="s">
        <v>433</v>
      </c>
      <c r="X44" s="424"/>
      <c r="Y44" s="424"/>
      <c r="Z44" s="424"/>
      <c r="AA44" s="424"/>
      <c r="AB44" s="424"/>
      <c r="AC44" s="424"/>
      <c r="AD44" s="424"/>
      <c r="AE44" s="425"/>
      <c r="AF44" s="256">
        <v>4</v>
      </c>
      <c r="AG44" s="256">
        <v>2</v>
      </c>
      <c r="AH44" s="257">
        <v>3</v>
      </c>
      <c r="AL44" s="385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7"/>
      <c r="AX44" s="388"/>
      <c r="AY44" s="389"/>
    </row>
    <row r="45" spans="2:51" ht="24.75" customHeight="1" thickBot="1">
      <c r="B45" s="232" t="s">
        <v>201</v>
      </c>
      <c r="C45" s="482">
        <v>30</v>
      </c>
      <c r="D45" s="476"/>
      <c r="E45" s="476">
        <v>2</v>
      </c>
      <c r="F45" s="476"/>
      <c r="G45" s="476">
        <v>6</v>
      </c>
      <c r="H45" s="476"/>
      <c r="I45" s="476">
        <v>2</v>
      </c>
      <c r="J45" s="476"/>
      <c r="K45" s="476"/>
      <c r="L45" s="476"/>
      <c r="M45" s="476"/>
      <c r="N45" s="476"/>
      <c r="O45" s="476">
        <v>12</v>
      </c>
      <c r="P45" s="477"/>
      <c r="Q45" s="373">
        <f>SUM(C45:P45)</f>
        <v>52</v>
      </c>
      <c r="R45" s="374"/>
      <c r="S45" s="196"/>
      <c r="W45" s="410" t="s">
        <v>437</v>
      </c>
      <c r="X45" s="411"/>
      <c r="Y45" s="411"/>
      <c r="Z45" s="411"/>
      <c r="AA45" s="411"/>
      <c r="AB45" s="411"/>
      <c r="AC45" s="411"/>
      <c r="AD45" s="411"/>
      <c r="AE45" s="412"/>
      <c r="AF45" s="416">
        <v>6</v>
      </c>
      <c r="AG45" s="416">
        <v>2</v>
      </c>
      <c r="AH45" s="418">
        <v>3</v>
      </c>
      <c r="AL45" s="385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7"/>
      <c r="AX45" s="388"/>
      <c r="AY45" s="389"/>
    </row>
    <row r="46" spans="2:51" ht="24.75" customHeight="1" thickBot="1">
      <c r="B46" s="232" t="s">
        <v>332</v>
      </c>
      <c r="C46" s="390">
        <v>26</v>
      </c>
      <c r="D46" s="383"/>
      <c r="E46" s="383">
        <v>2</v>
      </c>
      <c r="F46" s="383"/>
      <c r="G46" s="383">
        <v>5</v>
      </c>
      <c r="H46" s="383"/>
      <c r="I46" s="391">
        <v>2</v>
      </c>
      <c r="J46" s="391"/>
      <c r="K46" s="383">
        <v>4</v>
      </c>
      <c r="L46" s="383"/>
      <c r="M46" s="383">
        <v>1</v>
      </c>
      <c r="N46" s="383"/>
      <c r="O46" s="383">
        <v>3</v>
      </c>
      <c r="P46" s="384"/>
      <c r="Q46" s="373">
        <f>SUM(C46:P46)</f>
        <v>43</v>
      </c>
      <c r="R46" s="374"/>
      <c r="S46" s="196"/>
      <c r="W46" s="413"/>
      <c r="X46" s="414"/>
      <c r="Y46" s="414"/>
      <c r="Z46" s="414"/>
      <c r="AA46" s="414"/>
      <c r="AB46" s="414"/>
      <c r="AC46" s="414"/>
      <c r="AD46" s="414"/>
      <c r="AE46" s="415"/>
      <c r="AF46" s="417"/>
      <c r="AG46" s="417"/>
      <c r="AH46" s="419"/>
      <c r="AL46" s="385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7"/>
      <c r="AX46" s="388"/>
      <c r="AY46" s="389"/>
    </row>
    <row r="47" spans="2:51" ht="26.25" customHeight="1" thickBot="1">
      <c r="B47" s="233" t="s">
        <v>264</v>
      </c>
      <c r="C47" s="373">
        <f>SUM(C43:D46)</f>
        <v>116</v>
      </c>
      <c r="D47" s="374"/>
      <c r="E47" s="373">
        <v>8</v>
      </c>
      <c r="F47" s="374"/>
      <c r="G47" s="373">
        <f>SUM(G43:H46)</f>
        <v>23</v>
      </c>
      <c r="H47" s="374"/>
      <c r="I47" s="373">
        <f>SUM(I43:J46)</f>
        <v>8</v>
      </c>
      <c r="J47" s="374"/>
      <c r="K47" s="373">
        <f>SUM(K43:L46)</f>
        <v>4</v>
      </c>
      <c r="L47" s="374"/>
      <c r="M47" s="373">
        <f>SUM(M43:N46)</f>
        <v>1</v>
      </c>
      <c r="N47" s="374"/>
      <c r="O47" s="373">
        <f>SUM(O43:P46)</f>
        <v>39</v>
      </c>
      <c r="P47" s="374"/>
      <c r="Q47" s="373">
        <f>SUM(Q43:R46)</f>
        <v>199</v>
      </c>
      <c r="R47" s="374"/>
      <c r="S47" s="196"/>
      <c r="W47" s="375" t="s">
        <v>434</v>
      </c>
      <c r="X47" s="376"/>
      <c r="Y47" s="376"/>
      <c r="Z47" s="376"/>
      <c r="AA47" s="376"/>
      <c r="AB47" s="376"/>
      <c r="AC47" s="376"/>
      <c r="AD47" s="376"/>
      <c r="AE47" s="377"/>
      <c r="AF47" s="256">
        <v>8</v>
      </c>
      <c r="AG47" s="256">
        <v>2</v>
      </c>
      <c r="AH47" s="257">
        <v>3</v>
      </c>
      <c r="AL47" s="378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80"/>
      <c r="AX47" s="381"/>
      <c r="AY47" s="382"/>
    </row>
    <row r="48" spans="19:21" ht="24.75" customHeight="1">
      <c r="S48" s="196"/>
      <c r="T48" s="196"/>
      <c r="U48" s="196"/>
    </row>
    <row r="61" spans="24:29" ht="18">
      <c r="X61" s="199"/>
      <c r="Y61" s="199"/>
      <c r="Z61" s="199"/>
      <c r="AA61" s="199"/>
      <c r="AB61" s="199"/>
      <c r="AC61" s="199"/>
    </row>
  </sheetData>
  <sheetProtection/>
  <mergeCells count="129">
    <mergeCell ref="M43:N43"/>
    <mergeCell ref="B7:I7"/>
    <mergeCell ref="B8:K8"/>
    <mergeCell ref="P8:AL8"/>
    <mergeCell ref="U16:AF16"/>
    <mergeCell ref="C43:D43"/>
    <mergeCell ref="E43:F43"/>
    <mergeCell ref="B21:BB21"/>
    <mergeCell ref="AV8:BB8"/>
    <mergeCell ref="AX43:AY43"/>
    <mergeCell ref="B3:K3"/>
    <mergeCell ref="B4:K4"/>
    <mergeCell ref="K7:AO7"/>
    <mergeCell ref="L4:AO4"/>
    <mergeCell ref="L3:AO3"/>
    <mergeCell ref="O15:AL15"/>
    <mergeCell ref="B5:K5"/>
    <mergeCell ref="U10:AF10"/>
    <mergeCell ref="U12:AF12"/>
    <mergeCell ref="O13:AL13"/>
    <mergeCell ref="C45:D45"/>
    <mergeCell ref="M45:N45"/>
    <mergeCell ref="E45:F45"/>
    <mergeCell ref="I45:J45"/>
    <mergeCell ref="K45:L45"/>
    <mergeCell ref="C44:D44"/>
    <mergeCell ref="E44:F44"/>
    <mergeCell ref="K44:L44"/>
    <mergeCell ref="G45:H45"/>
    <mergeCell ref="AX45:AY45"/>
    <mergeCell ref="Q45:R45"/>
    <mergeCell ref="AL45:AW45"/>
    <mergeCell ref="O45:P45"/>
    <mergeCell ref="AL44:AW44"/>
    <mergeCell ref="Q44:R44"/>
    <mergeCell ref="G43:H43"/>
    <mergeCell ref="I43:J43"/>
    <mergeCell ref="O44:P44"/>
    <mergeCell ref="O43:P43"/>
    <mergeCell ref="I44:J44"/>
    <mergeCell ref="AL43:AW43"/>
    <mergeCell ref="M44:N44"/>
    <mergeCell ref="K43:L43"/>
    <mergeCell ref="Q43:R43"/>
    <mergeCell ref="G44:H44"/>
    <mergeCell ref="BF12:BP12"/>
    <mergeCell ref="BI13:BP13"/>
    <mergeCell ref="BF16:BP16"/>
    <mergeCell ref="AT13:AZ13"/>
    <mergeCell ref="AU12:AZ12"/>
    <mergeCell ref="AS15:AZ16"/>
    <mergeCell ref="AT1:BB1"/>
    <mergeCell ref="B6:H6"/>
    <mergeCell ref="O9:AL9"/>
    <mergeCell ref="O11:AL11"/>
    <mergeCell ref="AT4:BA4"/>
    <mergeCell ref="L5:AO5"/>
    <mergeCell ref="AT9:AZ9"/>
    <mergeCell ref="AT3:BB3"/>
    <mergeCell ref="AU7:AV7"/>
    <mergeCell ref="AT11:AZ11"/>
    <mergeCell ref="P17:AL17"/>
    <mergeCell ref="AS17:AZ18"/>
    <mergeCell ref="BI17:BO17"/>
    <mergeCell ref="U18:AF18"/>
    <mergeCell ref="BF18:BO18"/>
    <mergeCell ref="O19:AL19"/>
    <mergeCell ref="BH19:BO20"/>
    <mergeCell ref="AQ23:AT23"/>
    <mergeCell ref="AU23:AX23"/>
    <mergeCell ref="B23:B26"/>
    <mergeCell ref="C23:G23"/>
    <mergeCell ref="H23:L23"/>
    <mergeCell ref="M23:P23"/>
    <mergeCell ref="Q23:T23"/>
    <mergeCell ref="U23:Y23"/>
    <mergeCell ref="AY23:BB23"/>
    <mergeCell ref="Z32:AB32"/>
    <mergeCell ref="Z33:AB33"/>
    <mergeCell ref="B37:R37"/>
    <mergeCell ref="W37:AH37"/>
    <mergeCell ref="AL37:AY37"/>
    <mergeCell ref="Z23:AC23"/>
    <mergeCell ref="AD23:AG23"/>
    <mergeCell ref="AH23:AK23"/>
    <mergeCell ref="AL23:AP23"/>
    <mergeCell ref="B39:B42"/>
    <mergeCell ref="C39:D42"/>
    <mergeCell ref="E39:F42"/>
    <mergeCell ref="G39:H42"/>
    <mergeCell ref="I39:J42"/>
    <mergeCell ref="K39:L42"/>
    <mergeCell ref="M39:N42"/>
    <mergeCell ref="O39:P42"/>
    <mergeCell ref="Q39:R42"/>
    <mergeCell ref="W39:AE42"/>
    <mergeCell ref="AF39:AF42"/>
    <mergeCell ref="AG39:AG42"/>
    <mergeCell ref="AH39:AH42"/>
    <mergeCell ref="AL39:AW42"/>
    <mergeCell ref="AX39:AY42"/>
    <mergeCell ref="W45:AE46"/>
    <mergeCell ref="AF45:AF46"/>
    <mergeCell ref="AG45:AG46"/>
    <mergeCell ref="AH45:AH46"/>
    <mergeCell ref="W43:AE43"/>
    <mergeCell ref="W44:AE44"/>
    <mergeCell ref="AX44:AY44"/>
    <mergeCell ref="C46:D46"/>
    <mergeCell ref="E46:F46"/>
    <mergeCell ref="G46:H46"/>
    <mergeCell ref="I46:J46"/>
    <mergeCell ref="K46:L46"/>
    <mergeCell ref="M46:N46"/>
    <mergeCell ref="C47:D47"/>
    <mergeCell ref="E47:F47"/>
    <mergeCell ref="G47:H47"/>
    <mergeCell ref="I47:J47"/>
    <mergeCell ref="K47:L47"/>
    <mergeCell ref="M47:N47"/>
    <mergeCell ref="O47:P47"/>
    <mergeCell ref="Q47:R47"/>
    <mergeCell ref="W47:AE47"/>
    <mergeCell ref="AL47:AW47"/>
    <mergeCell ref="AX47:AY47"/>
    <mergeCell ref="O46:P46"/>
    <mergeCell ref="Q46:R46"/>
    <mergeCell ref="AL46:AW46"/>
    <mergeCell ref="AX46:AY46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7"/>
  <sheetViews>
    <sheetView showGridLines="0" showZeros="0" tabSelected="1" view="pageBreakPreview" zoomScaleNormal="55" zoomScaleSheetLayoutView="100" zoomScalePageLayoutView="70" workbookViewId="0" topLeftCell="A52">
      <selection activeCell="B63" sqref="B63"/>
    </sheetView>
  </sheetViews>
  <sheetFormatPr defaultColWidth="9.00390625" defaultRowHeight="12.75"/>
  <cols>
    <col min="1" max="1" width="8.375" style="280" customWidth="1"/>
    <col min="2" max="2" width="55.125" style="280" customWidth="1"/>
    <col min="3" max="3" width="5.625" style="280" customWidth="1"/>
    <col min="4" max="4" width="7.375" style="280" customWidth="1"/>
    <col min="5" max="5" width="4.625" style="280" customWidth="1"/>
    <col min="6" max="6" width="4.50390625" style="280" customWidth="1"/>
    <col min="7" max="7" width="8.375" style="280" customWidth="1"/>
    <col min="8" max="8" width="5.875" style="280" customWidth="1"/>
    <col min="9" max="9" width="6.625" style="280" customWidth="1"/>
    <col min="10" max="10" width="7.125" style="280" customWidth="1"/>
    <col min="11" max="11" width="10.50390625" style="280" customWidth="1"/>
    <col min="12" max="12" width="7.625" style="280" customWidth="1"/>
    <col min="13" max="13" width="7.50390625" style="280" customWidth="1"/>
    <col min="14" max="14" width="6.50390625" style="280" customWidth="1"/>
    <col min="15" max="15" width="8.00390625" style="280" customWidth="1"/>
    <col min="16" max="16" width="6.375" style="280" customWidth="1"/>
    <col min="17" max="17" width="6.00390625" style="280" customWidth="1"/>
    <col min="18" max="18" width="6.375" style="280" customWidth="1"/>
    <col min="19" max="19" width="7.50390625" style="280" customWidth="1"/>
    <col min="20" max="20" width="5.125" style="280" customWidth="1"/>
    <col min="21" max="21" width="6.00390625" style="280" customWidth="1"/>
    <col min="22" max="22" width="5.625" style="280" customWidth="1"/>
    <col min="23" max="23" width="6.50390625" style="280" customWidth="1"/>
    <col min="24" max="24" width="7.50390625" style="280" customWidth="1"/>
    <col min="25" max="25" width="5.375" style="280" customWidth="1"/>
    <col min="26" max="26" width="6.50390625" style="280" customWidth="1"/>
    <col min="27" max="27" width="5.625" style="280" customWidth="1"/>
    <col min="28" max="28" width="6.625" style="280" customWidth="1"/>
    <col min="29" max="29" width="6.125" style="280" customWidth="1"/>
    <col min="30" max="30" width="5.00390625" style="280" customWidth="1"/>
    <col min="31" max="31" width="5.625" style="280" customWidth="1"/>
    <col min="32" max="32" width="6.00390625" style="280" customWidth="1"/>
    <col min="33" max="33" width="5.625" style="280" customWidth="1"/>
    <col min="34" max="34" width="6.625" style="280" customWidth="1"/>
    <col min="35" max="35" width="5.125" style="280" customWidth="1"/>
    <col min="36" max="37" width="5.625" style="280" customWidth="1"/>
    <col min="38" max="38" width="6.00390625" style="280" customWidth="1"/>
    <col min="39" max="39" width="7.00390625" style="280" customWidth="1"/>
    <col min="40" max="40" width="5.50390625" style="280" customWidth="1"/>
    <col min="41" max="42" width="5.625" style="280" customWidth="1"/>
    <col min="43" max="43" width="6.625" style="280" customWidth="1"/>
    <col min="44" max="44" width="7.375" style="280" customWidth="1"/>
    <col min="45" max="45" width="7.875" style="280" customWidth="1"/>
    <col min="46" max="47" width="5.625" style="280" customWidth="1"/>
    <col min="48" max="48" width="7.375" style="280" customWidth="1"/>
    <col min="49" max="49" width="8.875" style="280" customWidth="1"/>
    <col min="50" max="50" width="7.875" style="280" customWidth="1"/>
    <col min="51" max="51" width="7.375" style="280" customWidth="1"/>
    <col min="52" max="52" width="5.625" style="280" customWidth="1"/>
    <col min="53" max="53" width="7.375" style="280" customWidth="1"/>
    <col min="54" max="54" width="9.875" style="280" customWidth="1"/>
    <col min="55" max="55" width="6.00390625" style="280" customWidth="1"/>
    <col min="56" max="56" width="15.50390625" style="280" customWidth="1"/>
    <col min="57" max="16384" width="8.875" style="280" customWidth="1"/>
  </cols>
  <sheetData>
    <row r="1" spans="38:56" ht="12.75"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</row>
    <row r="3" spans="1:114" ht="28.5" customHeight="1" thickBot="1">
      <c r="A3" s="571" t="s">
        <v>267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</row>
    <row r="4" spans="1:114" ht="39.75" customHeight="1" thickTop="1">
      <c r="A4" s="579" t="s">
        <v>502</v>
      </c>
      <c r="B4" s="582" t="s">
        <v>328</v>
      </c>
      <c r="C4" s="587" t="s">
        <v>261</v>
      </c>
      <c r="D4" s="588"/>
      <c r="E4" s="588"/>
      <c r="F4" s="588"/>
      <c r="G4" s="588"/>
      <c r="H4" s="589"/>
      <c r="I4" s="577" t="s">
        <v>278</v>
      </c>
      <c r="J4" s="590" t="s">
        <v>268</v>
      </c>
      <c r="K4" s="591"/>
      <c r="L4" s="591"/>
      <c r="M4" s="591"/>
      <c r="N4" s="591"/>
      <c r="O4" s="592"/>
      <c r="P4" s="542" t="s">
        <v>334</v>
      </c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4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</row>
    <row r="5" spans="1:114" ht="22.5" customHeight="1">
      <c r="A5" s="580"/>
      <c r="B5" s="583"/>
      <c r="C5" s="573" t="s">
        <v>282</v>
      </c>
      <c r="D5" s="573" t="s">
        <v>284</v>
      </c>
      <c r="E5" s="585" t="s">
        <v>283</v>
      </c>
      <c r="F5" s="586"/>
      <c r="G5" s="575" t="s">
        <v>317</v>
      </c>
      <c r="H5" s="578" t="s">
        <v>330</v>
      </c>
      <c r="I5" s="575"/>
      <c r="J5" s="578" t="s">
        <v>285</v>
      </c>
      <c r="K5" s="528" t="s">
        <v>287</v>
      </c>
      <c r="L5" s="529"/>
      <c r="M5" s="529"/>
      <c r="N5" s="530"/>
      <c r="O5" s="578" t="s">
        <v>288</v>
      </c>
      <c r="P5" s="528" t="s">
        <v>274</v>
      </c>
      <c r="Q5" s="529"/>
      <c r="R5" s="529"/>
      <c r="S5" s="529"/>
      <c r="T5" s="529"/>
      <c r="U5" s="529"/>
      <c r="V5" s="529"/>
      <c r="W5" s="529"/>
      <c r="X5" s="529"/>
      <c r="Y5" s="530"/>
      <c r="Z5" s="528" t="s">
        <v>275</v>
      </c>
      <c r="AA5" s="529"/>
      <c r="AB5" s="529"/>
      <c r="AC5" s="529"/>
      <c r="AD5" s="529"/>
      <c r="AE5" s="529"/>
      <c r="AF5" s="529"/>
      <c r="AG5" s="529"/>
      <c r="AH5" s="529"/>
      <c r="AI5" s="530"/>
      <c r="AJ5" s="528" t="s">
        <v>276</v>
      </c>
      <c r="AK5" s="529"/>
      <c r="AL5" s="529"/>
      <c r="AM5" s="529"/>
      <c r="AN5" s="529"/>
      <c r="AO5" s="529"/>
      <c r="AP5" s="529"/>
      <c r="AQ5" s="529"/>
      <c r="AR5" s="529"/>
      <c r="AS5" s="530"/>
      <c r="AT5" s="528" t="s">
        <v>329</v>
      </c>
      <c r="AU5" s="529"/>
      <c r="AV5" s="529"/>
      <c r="AW5" s="529"/>
      <c r="AX5" s="529"/>
      <c r="AY5" s="529"/>
      <c r="AZ5" s="529"/>
      <c r="BA5" s="529"/>
      <c r="BB5" s="529"/>
      <c r="BC5" s="531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</row>
    <row r="6" spans="1:114" ht="20.25" customHeight="1">
      <c r="A6" s="580"/>
      <c r="B6" s="583"/>
      <c r="C6" s="573"/>
      <c r="D6" s="573"/>
      <c r="E6" s="572" t="s">
        <v>269</v>
      </c>
      <c r="F6" s="572" t="s">
        <v>270</v>
      </c>
      <c r="G6" s="575"/>
      <c r="H6" s="575"/>
      <c r="I6" s="575"/>
      <c r="J6" s="575"/>
      <c r="K6" s="578" t="s">
        <v>286</v>
      </c>
      <c r="L6" s="528" t="s">
        <v>271</v>
      </c>
      <c r="M6" s="529"/>
      <c r="N6" s="530"/>
      <c r="O6" s="575"/>
      <c r="P6" s="528" t="s">
        <v>289</v>
      </c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31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</row>
    <row r="7" spans="1:114" ht="21" customHeight="1">
      <c r="A7" s="580"/>
      <c r="B7" s="583"/>
      <c r="C7" s="573"/>
      <c r="D7" s="573"/>
      <c r="E7" s="573"/>
      <c r="F7" s="573"/>
      <c r="G7" s="575"/>
      <c r="H7" s="575"/>
      <c r="I7" s="575"/>
      <c r="J7" s="575"/>
      <c r="K7" s="575"/>
      <c r="L7" s="578" t="s">
        <v>272</v>
      </c>
      <c r="M7" s="578" t="s">
        <v>316</v>
      </c>
      <c r="N7" s="578" t="s">
        <v>273</v>
      </c>
      <c r="O7" s="575"/>
      <c r="P7" s="528">
        <v>1</v>
      </c>
      <c r="Q7" s="529"/>
      <c r="R7" s="529"/>
      <c r="S7" s="529"/>
      <c r="T7" s="530"/>
      <c r="U7" s="528">
        <f>P7+1</f>
        <v>2</v>
      </c>
      <c r="V7" s="529"/>
      <c r="W7" s="529"/>
      <c r="X7" s="529"/>
      <c r="Y7" s="530"/>
      <c r="Z7" s="528">
        <f>U7+1</f>
        <v>3</v>
      </c>
      <c r="AA7" s="529"/>
      <c r="AB7" s="529"/>
      <c r="AC7" s="529"/>
      <c r="AD7" s="530"/>
      <c r="AE7" s="528">
        <f>Z7+1</f>
        <v>4</v>
      </c>
      <c r="AF7" s="529"/>
      <c r="AG7" s="529"/>
      <c r="AH7" s="529"/>
      <c r="AI7" s="530"/>
      <c r="AJ7" s="528">
        <f>AE7+1</f>
        <v>5</v>
      </c>
      <c r="AK7" s="529"/>
      <c r="AL7" s="529"/>
      <c r="AM7" s="529"/>
      <c r="AN7" s="530"/>
      <c r="AO7" s="528">
        <f>AJ7+1</f>
        <v>6</v>
      </c>
      <c r="AP7" s="529"/>
      <c r="AQ7" s="529"/>
      <c r="AR7" s="529"/>
      <c r="AS7" s="530"/>
      <c r="AT7" s="528">
        <f>AO7+1</f>
        <v>7</v>
      </c>
      <c r="AU7" s="529"/>
      <c r="AV7" s="529"/>
      <c r="AW7" s="529"/>
      <c r="AX7" s="530"/>
      <c r="AY7" s="528">
        <f>AT7+1</f>
        <v>8</v>
      </c>
      <c r="AZ7" s="529"/>
      <c r="BA7" s="529"/>
      <c r="BB7" s="529"/>
      <c r="BC7" s="531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</row>
    <row r="8" spans="1:114" ht="23.25" customHeight="1">
      <c r="A8" s="580"/>
      <c r="B8" s="583"/>
      <c r="C8" s="573"/>
      <c r="D8" s="573"/>
      <c r="E8" s="573"/>
      <c r="F8" s="573"/>
      <c r="G8" s="575"/>
      <c r="H8" s="575"/>
      <c r="I8" s="575"/>
      <c r="J8" s="575"/>
      <c r="K8" s="575"/>
      <c r="L8" s="575"/>
      <c r="M8" s="575"/>
      <c r="N8" s="575"/>
      <c r="O8" s="575"/>
      <c r="P8" s="528" t="s">
        <v>303</v>
      </c>
      <c r="Q8" s="529"/>
      <c r="R8" s="529"/>
      <c r="S8" s="530"/>
      <c r="T8" s="532" t="s">
        <v>337</v>
      </c>
      <c r="U8" s="528" t="s">
        <v>303</v>
      </c>
      <c r="V8" s="529"/>
      <c r="W8" s="529"/>
      <c r="X8" s="530"/>
      <c r="Y8" s="532" t="s">
        <v>337</v>
      </c>
      <c r="Z8" s="528" t="s">
        <v>303</v>
      </c>
      <c r="AA8" s="529"/>
      <c r="AB8" s="529"/>
      <c r="AC8" s="530"/>
      <c r="AD8" s="532" t="s">
        <v>337</v>
      </c>
      <c r="AE8" s="528" t="s">
        <v>303</v>
      </c>
      <c r="AF8" s="529"/>
      <c r="AG8" s="529"/>
      <c r="AH8" s="530"/>
      <c r="AI8" s="532" t="s">
        <v>337</v>
      </c>
      <c r="AJ8" s="525" t="s">
        <v>303</v>
      </c>
      <c r="AK8" s="526"/>
      <c r="AL8" s="526"/>
      <c r="AM8" s="527"/>
      <c r="AN8" s="532" t="s">
        <v>337</v>
      </c>
      <c r="AO8" s="525" t="s">
        <v>303</v>
      </c>
      <c r="AP8" s="526"/>
      <c r="AQ8" s="526"/>
      <c r="AR8" s="527"/>
      <c r="AS8" s="532" t="s">
        <v>337</v>
      </c>
      <c r="AT8" s="525" t="s">
        <v>303</v>
      </c>
      <c r="AU8" s="526"/>
      <c r="AV8" s="526"/>
      <c r="AW8" s="527"/>
      <c r="AX8" s="532" t="s">
        <v>337</v>
      </c>
      <c r="AY8" s="525" t="s">
        <v>303</v>
      </c>
      <c r="AZ8" s="526"/>
      <c r="BA8" s="526"/>
      <c r="BB8" s="527"/>
      <c r="BC8" s="534" t="s">
        <v>337</v>
      </c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</row>
    <row r="9" spans="1:114" ht="81" customHeight="1" thickBot="1">
      <c r="A9" s="581"/>
      <c r="B9" s="584"/>
      <c r="C9" s="574"/>
      <c r="D9" s="574"/>
      <c r="E9" s="574"/>
      <c r="F9" s="574"/>
      <c r="G9" s="576"/>
      <c r="H9" s="576"/>
      <c r="I9" s="576"/>
      <c r="J9" s="576"/>
      <c r="K9" s="576"/>
      <c r="L9" s="576"/>
      <c r="M9" s="576"/>
      <c r="N9" s="576"/>
      <c r="O9" s="576"/>
      <c r="P9" s="282" t="s">
        <v>272</v>
      </c>
      <c r="Q9" s="283" t="s">
        <v>315</v>
      </c>
      <c r="R9" s="282" t="s">
        <v>273</v>
      </c>
      <c r="S9" s="283" t="s">
        <v>288</v>
      </c>
      <c r="T9" s="533"/>
      <c r="U9" s="282" t="s">
        <v>272</v>
      </c>
      <c r="V9" s="284" t="s">
        <v>315</v>
      </c>
      <c r="W9" s="282" t="s">
        <v>273</v>
      </c>
      <c r="X9" s="283" t="s">
        <v>288</v>
      </c>
      <c r="Y9" s="533"/>
      <c r="Z9" s="282" t="s">
        <v>272</v>
      </c>
      <c r="AA9" s="284" t="s">
        <v>315</v>
      </c>
      <c r="AB9" s="282" t="s">
        <v>273</v>
      </c>
      <c r="AC9" s="283" t="s">
        <v>288</v>
      </c>
      <c r="AD9" s="533"/>
      <c r="AE9" s="282" t="s">
        <v>272</v>
      </c>
      <c r="AF9" s="284" t="s">
        <v>315</v>
      </c>
      <c r="AG9" s="282" t="s">
        <v>273</v>
      </c>
      <c r="AH9" s="283" t="s">
        <v>288</v>
      </c>
      <c r="AI9" s="533"/>
      <c r="AJ9" s="282" t="s">
        <v>272</v>
      </c>
      <c r="AK9" s="284" t="s">
        <v>315</v>
      </c>
      <c r="AL9" s="282" t="s">
        <v>273</v>
      </c>
      <c r="AM9" s="283" t="s">
        <v>288</v>
      </c>
      <c r="AN9" s="533"/>
      <c r="AO9" s="282" t="s">
        <v>272</v>
      </c>
      <c r="AP9" s="284" t="s">
        <v>315</v>
      </c>
      <c r="AQ9" s="282" t="s">
        <v>273</v>
      </c>
      <c r="AR9" s="283" t="s">
        <v>288</v>
      </c>
      <c r="AS9" s="533"/>
      <c r="AT9" s="282" t="s">
        <v>272</v>
      </c>
      <c r="AU9" s="284" t="s">
        <v>315</v>
      </c>
      <c r="AV9" s="282" t="s">
        <v>273</v>
      </c>
      <c r="AW9" s="283" t="s">
        <v>288</v>
      </c>
      <c r="AX9" s="533"/>
      <c r="AY9" s="282" t="s">
        <v>272</v>
      </c>
      <c r="AZ9" s="284" t="s">
        <v>315</v>
      </c>
      <c r="BA9" s="282" t="s">
        <v>273</v>
      </c>
      <c r="BB9" s="283" t="s">
        <v>288</v>
      </c>
      <c r="BC9" s="53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</row>
    <row r="10" spans="1:114" ht="24" customHeight="1" thickBot="1" thickTop="1">
      <c r="A10" s="285">
        <v>1</v>
      </c>
      <c r="B10" s="285">
        <f>A10+1</f>
        <v>2</v>
      </c>
      <c r="C10" s="285">
        <f aca="true" t="shared" si="0" ref="C10:O10">B10+1</f>
        <v>3</v>
      </c>
      <c r="D10" s="285">
        <f t="shared" si="0"/>
        <v>4</v>
      </c>
      <c r="E10" s="285">
        <f t="shared" si="0"/>
        <v>5</v>
      </c>
      <c r="F10" s="285">
        <f t="shared" si="0"/>
        <v>6</v>
      </c>
      <c r="G10" s="285">
        <f>F10+1</f>
        <v>7</v>
      </c>
      <c r="H10" s="285">
        <v>8</v>
      </c>
      <c r="I10" s="285">
        <v>9</v>
      </c>
      <c r="J10" s="285">
        <f t="shared" si="0"/>
        <v>10</v>
      </c>
      <c r="K10" s="285">
        <f t="shared" si="0"/>
        <v>11</v>
      </c>
      <c r="L10" s="285">
        <f t="shared" si="0"/>
        <v>12</v>
      </c>
      <c r="M10" s="285">
        <f t="shared" si="0"/>
        <v>13</v>
      </c>
      <c r="N10" s="285">
        <f t="shared" si="0"/>
        <v>14</v>
      </c>
      <c r="O10" s="285">
        <f t="shared" si="0"/>
        <v>15</v>
      </c>
      <c r="P10" s="285">
        <f>O10+1</f>
        <v>16</v>
      </c>
      <c r="Q10" s="285">
        <f aca="true" t="shared" si="1" ref="Q10:BC10">P10+1</f>
        <v>17</v>
      </c>
      <c r="R10" s="285">
        <f t="shared" si="1"/>
        <v>18</v>
      </c>
      <c r="S10" s="285">
        <f t="shared" si="1"/>
        <v>19</v>
      </c>
      <c r="T10" s="285">
        <f t="shared" si="1"/>
        <v>20</v>
      </c>
      <c r="U10" s="285">
        <f t="shared" si="1"/>
        <v>21</v>
      </c>
      <c r="V10" s="285">
        <f t="shared" si="1"/>
        <v>22</v>
      </c>
      <c r="W10" s="285">
        <f t="shared" si="1"/>
        <v>23</v>
      </c>
      <c r="X10" s="285">
        <f t="shared" si="1"/>
        <v>24</v>
      </c>
      <c r="Y10" s="285">
        <f t="shared" si="1"/>
        <v>25</v>
      </c>
      <c r="Z10" s="285">
        <f t="shared" si="1"/>
        <v>26</v>
      </c>
      <c r="AA10" s="285">
        <f t="shared" si="1"/>
        <v>27</v>
      </c>
      <c r="AB10" s="285">
        <f t="shared" si="1"/>
        <v>28</v>
      </c>
      <c r="AC10" s="285">
        <f t="shared" si="1"/>
        <v>29</v>
      </c>
      <c r="AD10" s="285">
        <f t="shared" si="1"/>
        <v>30</v>
      </c>
      <c r="AE10" s="285">
        <f t="shared" si="1"/>
        <v>31</v>
      </c>
      <c r="AF10" s="285">
        <f t="shared" si="1"/>
        <v>32</v>
      </c>
      <c r="AG10" s="285">
        <f t="shared" si="1"/>
        <v>33</v>
      </c>
      <c r="AH10" s="285">
        <f t="shared" si="1"/>
        <v>34</v>
      </c>
      <c r="AI10" s="285">
        <f t="shared" si="1"/>
        <v>35</v>
      </c>
      <c r="AJ10" s="285">
        <f t="shared" si="1"/>
        <v>36</v>
      </c>
      <c r="AK10" s="285">
        <f t="shared" si="1"/>
        <v>37</v>
      </c>
      <c r="AL10" s="285">
        <f t="shared" si="1"/>
        <v>38</v>
      </c>
      <c r="AM10" s="285">
        <f t="shared" si="1"/>
        <v>39</v>
      </c>
      <c r="AN10" s="285">
        <f t="shared" si="1"/>
        <v>40</v>
      </c>
      <c r="AO10" s="285">
        <f t="shared" si="1"/>
        <v>41</v>
      </c>
      <c r="AP10" s="285">
        <f t="shared" si="1"/>
        <v>42</v>
      </c>
      <c r="AQ10" s="285">
        <f t="shared" si="1"/>
        <v>43</v>
      </c>
      <c r="AR10" s="285">
        <f t="shared" si="1"/>
        <v>44</v>
      </c>
      <c r="AS10" s="285">
        <f t="shared" si="1"/>
        <v>45</v>
      </c>
      <c r="AT10" s="285">
        <f t="shared" si="1"/>
        <v>46</v>
      </c>
      <c r="AU10" s="285">
        <f t="shared" si="1"/>
        <v>47</v>
      </c>
      <c r="AV10" s="285">
        <f t="shared" si="1"/>
        <v>48</v>
      </c>
      <c r="AW10" s="285">
        <f t="shared" si="1"/>
        <v>49</v>
      </c>
      <c r="AX10" s="285">
        <f t="shared" si="1"/>
        <v>50</v>
      </c>
      <c r="AY10" s="285">
        <f t="shared" si="1"/>
        <v>51</v>
      </c>
      <c r="AZ10" s="285">
        <f t="shared" si="1"/>
        <v>52</v>
      </c>
      <c r="BA10" s="285">
        <f t="shared" si="1"/>
        <v>53</v>
      </c>
      <c r="BB10" s="285">
        <f t="shared" si="1"/>
        <v>54</v>
      </c>
      <c r="BC10" s="286">
        <f t="shared" si="1"/>
        <v>55</v>
      </c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</row>
    <row r="11" spans="1:114" ht="22.5" customHeight="1" thickTop="1">
      <c r="A11" s="537" t="s">
        <v>338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  <c r="BB11" s="538"/>
      <c r="BC11" s="538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</row>
    <row r="12" spans="1:114" ht="22.5" customHeight="1" thickBot="1">
      <c r="A12" s="539" t="s">
        <v>503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</row>
    <row r="13" spans="1:114" ht="22.5" customHeight="1">
      <c r="A13" s="287" t="s">
        <v>385</v>
      </c>
      <c r="B13" s="288" t="s">
        <v>350</v>
      </c>
      <c r="C13" s="287">
        <v>2</v>
      </c>
      <c r="D13" s="287"/>
      <c r="E13" s="287"/>
      <c r="F13" s="287"/>
      <c r="G13" s="287"/>
      <c r="H13" s="287"/>
      <c r="I13" s="287">
        <v>4</v>
      </c>
      <c r="J13" s="289">
        <f>I13*30</f>
        <v>120</v>
      </c>
      <c r="K13" s="289">
        <f>SUM(L13:N13)</f>
        <v>30</v>
      </c>
      <c r="L13" s="287">
        <v>16</v>
      </c>
      <c r="M13" s="287">
        <v>14</v>
      </c>
      <c r="N13" s="287"/>
      <c r="O13" s="290">
        <f>J13-K13</f>
        <v>90</v>
      </c>
      <c r="P13" s="291"/>
      <c r="Q13" s="292"/>
      <c r="R13" s="292"/>
      <c r="S13" s="292"/>
      <c r="T13" s="293"/>
      <c r="U13" s="291">
        <v>16</v>
      </c>
      <c r="V13" s="292">
        <v>14</v>
      </c>
      <c r="W13" s="292"/>
      <c r="X13" s="292">
        <f>O13</f>
        <v>90</v>
      </c>
      <c r="Y13" s="293">
        <v>4</v>
      </c>
      <c r="Z13" s="291"/>
      <c r="AA13" s="292"/>
      <c r="AB13" s="292"/>
      <c r="AC13" s="292"/>
      <c r="AD13" s="293"/>
      <c r="AE13" s="291"/>
      <c r="AF13" s="292"/>
      <c r="AG13" s="292"/>
      <c r="AH13" s="292"/>
      <c r="AI13" s="293"/>
      <c r="AJ13" s="291"/>
      <c r="AK13" s="292"/>
      <c r="AL13" s="292"/>
      <c r="AM13" s="292"/>
      <c r="AN13" s="293"/>
      <c r="AO13" s="291"/>
      <c r="AP13" s="292"/>
      <c r="AQ13" s="292"/>
      <c r="AR13" s="292"/>
      <c r="AS13" s="293"/>
      <c r="AT13" s="291"/>
      <c r="AU13" s="292"/>
      <c r="AV13" s="292"/>
      <c r="AW13" s="292"/>
      <c r="AX13" s="293"/>
      <c r="AY13" s="291"/>
      <c r="AZ13" s="292"/>
      <c r="BA13" s="292"/>
      <c r="BB13" s="292"/>
      <c r="BC13" s="293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</row>
    <row r="14" spans="1:114" ht="22.5" customHeight="1">
      <c r="A14" s="287" t="s">
        <v>386</v>
      </c>
      <c r="B14" s="288" t="s">
        <v>352</v>
      </c>
      <c r="C14" s="287">
        <v>4</v>
      </c>
      <c r="D14" s="287"/>
      <c r="E14" s="287"/>
      <c r="F14" s="287"/>
      <c r="G14" s="287"/>
      <c r="H14" s="287"/>
      <c r="I14" s="287">
        <v>4</v>
      </c>
      <c r="J14" s="289">
        <f aca="true" t="shared" si="2" ref="J14:J23">I14*30</f>
        <v>120</v>
      </c>
      <c r="K14" s="289">
        <f aca="true" t="shared" si="3" ref="K14:K23">SUM(L14:N14)</f>
        <v>30</v>
      </c>
      <c r="L14" s="287">
        <v>16</v>
      </c>
      <c r="M14" s="287">
        <v>14</v>
      </c>
      <c r="N14" s="287"/>
      <c r="O14" s="290">
        <f>J14-K14</f>
        <v>90</v>
      </c>
      <c r="P14" s="294"/>
      <c r="Q14" s="287"/>
      <c r="R14" s="287"/>
      <c r="S14" s="287"/>
      <c r="T14" s="295"/>
      <c r="U14" s="294"/>
      <c r="V14" s="287"/>
      <c r="W14" s="287"/>
      <c r="X14" s="287"/>
      <c r="Y14" s="295"/>
      <c r="Z14" s="294"/>
      <c r="AA14" s="287"/>
      <c r="AB14" s="287"/>
      <c r="AC14" s="287"/>
      <c r="AD14" s="295"/>
      <c r="AE14" s="294">
        <v>16</v>
      </c>
      <c r="AF14" s="287">
        <v>14</v>
      </c>
      <c r="AG14" s="287"/>
      <c r="AH14" s="287">
        <f>O14</f>
        <v>90</v>
      </c>
      <c r="AI14" s="295">
        <v>4</v>
      </c>
      <c r="AJ14" s="294"/>
      <c r="AK14" s="287"/>
      <c r="AL14" s="287"/>
      <c r="AM14" s="287"/>
      <c r="AN14" s="295"/>
      <c r="AO14" s="294"/>
      <c r="AP14" s="287"/>
      <c r="AQ14" s="287"/>
      <c r="AR14" s="287"/>
      <c r="AS14" s="295"/>
      <c r="AT14" s="294"/>
      <c r="AU14" s="287"/>
      <c r="AV14" s="287"/>
      <c r="AW14" s="287"/>
      <c r="AX14" s="295"/>
      <c r="AY14" s="294"/>
      <c r="AZ14" s="287"/>
      <c r="BA14" s="287"/>
      <c r="BB14" s="287"/>
      <c r="BC14" s="29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</row>
    <row r="15" spans="1:114" ht="34.5" customHeight="1">
      <c r="A15" s="287" t="s">
        <v>387</v>
      </c>
      <c r="B15" s="288" t="s">
        <v>353</v>
      </c>
      <c r="C15" s="287"/>
      <c r="D15" s="287">
        <v>5</v>
      </c>
      <c r="E15" s="287"/>
      <c r="F15" s="287"/>
      <c r="G15" s="287"/>
      <c r="H15" s="287"/>
      <c r="I15" s="287">
        <v>3</v>
      </c>
      <c r="J15" s="289">
        <f t="shared" si="2"/>
        <v>90</v>
      </c>
      <c r="K15" s="289">
        <f t="shared" si="3"/>
        <v>30</v>
      </c>
      <c r="L15" s="287"/>
      <c r="M15" s="287">
        <v>30</v>
      </c>
      <c r="N15" s="287"/>
      <c r="O15" s="290">
        <f>J15-K15</f>
        <v>60</v>
      </c>
      <c r="P15" s="294"/>
      <c r="Q15" s="287"/>
      <c r="R15" s="287"/>
      <c r="S15" s="287"/>
      <c r="T15" s="295"/>
      <c r="U15" s="294"/>
      <c r="V15" s="287"/>
      <c r="W15" s="287"/>
      <c r="X15" s="287"/>
      <c r="Y15" s="295"/>
      <c r="Z15" s="294"/>
      <c r="AA15" s="287"/>
      <c r="AB15" s="287"/>
      <c r="AC15" s="287"/>
      <c r="AD15" s="295"/>
      <c r="AE15" s="294"/>
      <c r="AF15" s="287"/>
      <c r="AG15" s="287"/>
      <c r="AH15" s="287"/>
      <c r="AI15" s="295"/>
      <c r="AJ15" s="294"/>
      <c r="AK15" s="287">
        <v>30</v>
      </c>
      <c r="AL15" s="287"/>
      <c r="AM15" s="287">
        <f>O15</f>
        <v>60</v>
      </c>
      <c r="AN15" s="295">
        <v>3</v>
      </c>
      <c r="AO15" s="294"/>
      <c r="AP15" s="287"/>
      <c r="AQ15" s="287"/>
      <c r="AR15" s="287"/>
      <c r="AS15" s="295"/>
      <c r="AT15" s="294"/>
      <c r="AU15" s="287"/>
      <c r="AV15" s="287"/>
      <c r="AW15" s="287"/>
      <c r="AX15" s="295"/>
      <c r="AY15" s="294"/>
      <c r="AZ15" s="287"/>
      <c r="BA15" s="287"/>
      <c r="BB15" s="287"/>
      <c r="BC15" s="29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</row>
    <row r="16" spans="1:114" ht="21.75" customHeight="1">
      <c r="A16" s="287" t="s">
        <v>388</v>
      </c>
      <c r="B16" s="288" t="s">
        <v>481</v>
      </c>
      <c r="C16" s="287"/>
      <c r="D16" s="287" t="s">
        <v>383</v>
      </c>
      <c r="E16" s="287"/>
      <c r="F16" s="287"/>
      <c r="G16" s="287"/>
      <c r="H16" s="287"/>
      <c r="I16" s="287">
        <v>16</v>
      </c>
      <c r="J16" s="289">
        <f>I16*30</f>
        <v>480</v>
      </c>
      <c r="K16" s="289">
        <f t="shared" si="3"/>
        <v>160</v>
      </c>
      <c r="L16" s="287"/>
      <c r="M16" s="287">
        <v>160</v>
      </c>
      <c r="N16" s="287"/>
      <c r="O16" s="290">
        <f>J16-K16</f>
        <v>320</v>
      </c>
      <c r="P16" s="296"/>
      <c r="Q16" s="287">
        <v>20</v>
      </c>
      <c r="R16" s="287"/>
      <c r="S16" s="287">
        <v>40</v>
      </c>
      <c r="T16" s="297">
        <v>2</v>
      </c>
      <c r="U16" s="296"/>
      <c r="V16" s="287">
        <v>20</v>
      </c>
      <c r="W16" s="287"/>
      <c r="X16" s="287">
        <v>40</v>
      </c>
      <c r="Y16" s="297">
        <v>2</v>
      </c>
      <c r="Z16" s="296"/>
      <c r="AA16" s="287">
        <v>20</v>
      </c>
      <c r="AB16" s="287"/>
      <c r="AC16" s="287">
        <v>40</v>
      </c>
      <c r="AD16" s="297">
        <v>2</v>
      </c>
      <c r="AE16" s="296"/>
      <c r="AF16" s="287">
        <v>20</v>
      </c>
      <c r="AG16" s="287"/>
      <c r="AH16" s="287">
        <v>40</v>
      </c>
      <c r="AI16" s="297">
        <v>2</v>
      </c>
      <c r="AJ16" s="296"/>
      <c r="AK16" s="287">
        <v>20</v>
      </c>
      <c r="AL16" s="287"/>
      <c r="AM16" s="287">
        <v>40</v>
      </c>
      <c r="AN16" s="297">
        <v>2</v>
      </c>
      <c r="AO16" s="296"/>
      <c r="AP16" s="287">
        <v>20</v>
      </c>
      <c r="AQ16" s="287"/>
      <c r="AR16" s="287">
        <v>40</v>
      </c>
      <c r="AS16" s="297">
        <v>2</v>
      </c>
      <c r="AT16" s="296"/>
      <c r="AU16" s="287">
        <v>20</v>
      </c>
      <c r="AV16" s="287"/>
      <c r="AW16" s="287">
        <v>40</v>
      </c>
      <c r="AX16" s="297">
        <v>2</v>
      </c>
      <c r="AY16" s="296"/>
      <c r="AZ16" s="287">
        <v>20</v>
      </c>
      <c r="BA16" s="287"/>
      <c r="BB16" s="287">
        <v>40</v>
      </c>
      <c r="BC16" s="297">
        <v>2</v>
      </c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</row>
    <row r="17" spans="1:114" ht="36" customHeight="1">
      <c r="A17" s="287" t="s">
        <v>389</v>
      </c>
      <c r="B17" s="288" t="s">
        <v>379</v>
      </c>
      <c r="C17" s="287"/>
      <c r="D17" s="287">
        <v>4</v>
      </c>
      <c r="E17" s="287"/>
      <c r="F17" s="287"/>
      <c r="G17" s="287"/>
      <c r="H17" s="287"/>
      <c r="I17" s="287">
        <v>3</v>
      </c>
      <c r="J17" s="289">
        <f>I17*30</f>
        <v>90</v>
      </c>
      <c r="K17" s="289">
        <f t="shared" si="3"/>
        <v>30</v>
      </c>
      <c r="L17" s="287">
        <v>16</v>
      </c>
      <c r="M17" s="287">
        <v>14</v>
      </c>
      <c r="N17" s="287"/>
      <c r="O17" s="290">
        <v>60</v>
      </c>
      <c r="P17" s="296"/>
      <c r="Q17" s="287"/>
      <c r="R17" s="287"/>
      <c r="S17" s="287"/>
      <c r="T17" s="297"/>
      <c r="U17" s="296"/>
      <c r="V17" s="287"/>
      <c r="W17" s="287"/>
      <c r="X17" s="287"/>
      <c r="Y17" s="297"/>
      <c r="Z17" s="296"/>
      <c r="AA17" s="287"/>
      <c r="AB17" s="287"/>
      <c r="AC17" s="287"/>
      <c r="AD17" s="297"/>
      <c r="AE17" s="296">
        <v>16</v>
      </c>
      <c r="AF17" s="287">
        <v>14</v>
      </c>
      <c r="AG17" s="287"/>
      <c r="AH17" s="287">
        <v>60</v>
      </c>
      <c r="AI17" s="297">
        <v>3</v>
      </c>
      <c r="AJ17" s="296"/>
      <c r="AK17" s="287"/>
      <c r="AL17" s="287"/>
      <c r="AM17" s="287"/>
      <c r="AN17" s="297"/>
      <c r="AO17" s="296"/>
      <c r="AP17" s="287"/>
      <c r="AQ17" s="287"/>
      <c r="AR17" s="287"/>
      <c r="AS17" s="297"/>
      <c r="AT17" s="296"/>
      <c r="AU17" s="287"/>
      <c r="AV17" s="287"/>
      <c r="AW17" s="287"/>
      <c r="AX17" s="297"/>
      <c r="AY17" s="294"/>
      <c r="AZ17" s="287"/>
      <c r="BA17" s="287"/>
      <c r="BB17" s="287"/>
      <c r="BC17" s="29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</row>
    <row r="18" spans="1:114" ht="22.5" customHeight="1">
      <c r="A18" s="287" t="s">
        <v>390</v>
      </c>
      <c r="B18" s="298" t="s">
        <v>380</v>
      </c>
      <c r="C18" s="287"/>
      <c r="D18" s="287">
        <v>2</v>
      </c>
      <c r="E18" s="287"/>
      <c r="F18" s="287"/>
      <c r="G18" s="287"/>
      <c r="H18" s="287"/>
      <c r="I18" s="287">
        <v>3</v>
      </c>
      <c r="J18" s="289">
        <f>I18*30</f>
        <v>90</v>
      </c>
      <c r="K18" s="289">
        <f t="shared" si="3"/>
        <v>30</v>
      </c>
      <c r="L18" s="287">
        <v>16</v>
      </c>
      <c r="M18" s="287">
        <v>14</v>
      </c>
      <c r="N18" s="287"/>
      <c r="O18" s="290">
        <v>60</v>
      </c>
      <c r="P18" s="296"/>
      <c r="Q18" s="287"/>
      <c r="R18" s="287"/>
      <c r="S18" s="287"/>
      <c r="T18" s="297"/>
      <c r="U18" s="296">
        <v>16</v>
      </c>
      <c r="V18" s="287">
        <v>14</v>
      </c>
      <c r="W18" s="287"/>
      <c r="X18" s="287">
        <v>60</v>
      </c>
      <c r="Y18" s="297">
        <v>3</v>
      </c>
      <c r="Z18" s="296"/>
      <c r="AA18" s="287"/>
      <c r="AB18" s="287"/>
      <c r="AC18" s="287"/>
      <c r="AD18" s="297"/>
      <c r="AE18" s="296"/>
      <c r="AF18" s="287"/>
      <c r="AG18" s="287"/>
      <c r="AH18" s="287"/>
      <c r="AI18" s="297"/>
      <c r="AJ18" s="296"/>
      <c r="AK18" s="287"/>
      <c r="AL18" s="287"/>
      <c r="AM18" s="287"/>
      <c r="AN18" s="297"/>
      <c r="AO18" s="296"/>
      <c r="AP18" s="287"/>
      <c r="AQ18" s="287"/>
      <c r="AR18" s="287"/>
      <c r="AS18" s="297"/>
      <c r="AT18" s="296"/>
      <c r="AU18" s="287"/>
      <c r="AV18" s="287"/>
      <c r="AW18" s="287"/>
      <c r="AX18" s="297"/>
      <c r="AY18" s="294"/>
      <c r="AZ18" s="287"/>
      <c r="BA18" s="287"/>
      <c r="BB18" s="287"/>
      <c r="BC18" s="29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</row>
    <row r="19" spans="1:114" ht="21.75" customHeight="1">
      <c r="A19" s="287" t="s">
        <v>391</v>
      </c>
      <c r="B19" s="298" t="s">
        <v>381</v>
      </c>
      <c r="C19" s="287"/>
      <c r="D19" s="287">
        <v>6</v>
      </c>
      <c r="E19" s="287"/>
      <c r="F19" s="287"/>
      <c r="G19" s="287"/>
      <c r="H19" s="287"/>
      <c r="I19" s="287">
        <v>3</v>
      </c>
      <c r="J19" s="289">
        <f>I19*30</f>
        <v>90</v>
      </c>
      <c r="K19" s="289">
        <f t="shared" si="3"/>
        <v>30</v>
      </c>
      <c r="L19" s="287">
        <v>16</v>
      </c>
      <c r="M19" s="287">
        <v>14</v>
      </c>
      <c r="N19" s="287"/>
      <c r="O19" s="290">
        <v>60</v>
      </c>
      <c r="P19" s="296"/>
      <c r="Q19" s="287"/>
      <c r="R19" s="287"/>
      <c r="S19" s="287"/>
      <c r="T19" s="297"/>
      <c r="U19" s="296"/>
      <c r="V19" s="287"/>
      <c r="W19" s="287"/>
      <c r="X19" s="287"/>
      <c r="Y19" s="297"/>
      <c r="Z19" s="296"/>
      <c r="AA19" s="287"/>
      <c r="AB19" s="287"/>
      <c r="AC19" s="287"/>
      <c r="AD19" s="297"/>
      <c r="AE19" s="296"/>
      <c r="AF19" s="287"/>
      <c r="AG19" s="287"/>
      <c r="AH19" s="287"/>
      <c r="AI19" s="297"/>
      <c r="AJ19" s="296"/>
      <c r="AK19" s="287"/>
      <c r="AL19" s="287"/>
      <c r="AM19" s="287"/>
      <c r="AN19" s="297"/>
      <c r="AO19" s="296">
        <v>16</v>
      </c>
      <c r="AP19" s="287">
        <v>14</v>
      </c>
      <c r="AQ19" s="287"/>
      <c r="AR19" s="287">
        <v>60</v>
      </c>
      <c r="AS19" s="297">
        <v>3</v>
      </c>
      <c r="AT19" s="296"/>
      <c r="AU19" s="287"/>
      <c r="AV19" s="287"/>
      <c r="AW19" s="287"/>
      <c r="AX19" s="297"/>
      <c r="AY19" s="294"/>
      <c r="AZ19" s="287"/>
      <c r="BA19" s="287"/>
      <c r="BB19" s="287"/>
      <c r="BC19" s="29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</row>
    <row r="20" spans="1:114" ht="22.5" customHeight="1">
      <c r="A20" s="287" t="s">
        <v>392</v>
      </c>
      <c r="B20" s="288" t="s">
        <v>444</v>
      </c>
      <c r="C20" s="287" t="s">
        <v>369</v>
      </c>
      <c r="D20" s="287"/>
      <c r="E20" s="287"/>
      <c r="F20" s="287"/>
      <c r="G20" s="287" t="s">
        <v>369</v>
      </c>
      <c r="H20" s="287"/>
      <c r="I20" s="287">
        <v>10</v>
      </c>
      <c r="J20" s="289">
        <f t="shared" si="2"/>
        <v>300</v>
      </c>
      <c r="K20" s="289">
        <f t="shared" si="3"/>
        <v>80</v>
      </c>
      <c r="L20" s="287">
        <f>P20+U20</f>
        <v>52</v>
      </c>
      <c r="M20" s="287">
        <f>V20</f>
        <v>0</v>
      </c>
      <c r="N20" s="287">
        <f>R20+W20</f>
        <v>28</v>
      </c>
      <c r="O20" s="290">
        <f>J20-K20</f>
        <v>220</v>
      </c>
      <c r="P20" s="296">
        <v>26</v>
      </c>
      <c r="Q20" s="287"/>
      <c r="R20" s="287">
        <v>14</v>
      </c>
      <c r="S20" s="287">
        <v>110</v>
      </c>
      <c r="T20" s="297">
        <v>5</v>
      </c>
      <c r="U20" s="296">
        <v>26</v>
      </c>
      <c r="V20" s="287"/>
      <c r="W20" s="287">
        <v>14</v>
      </c>
      <c r="X20" s="287">
        <v>110</v>
      </c>
      <c r="Y20" s="297">
        <v>5</v>
      </c>
      <c r="Z20" s="296"/>
      <c r="AA20" s="287"/>
      <c r="AB20" s="287"/>
      <c r="AC20" s="287"/>
      <c r="AD20" s="297"/>
      <c r="AE20" s="296"/>
      <c r="AF20" s="287"/>
      <c r="AG20" s="287"/>
      <c r="AH20" s="287"/>
      <c r="AI20" s="297"/>
      <c r="AJ20" s="296"/>
      <c r="AK20" s="287"/>
      <c r="AL20" s="287"/>
      <c r="AM20" s="287"/>
      <c r="AN20" s="297"/>
      <c r="AO20" s="296"/>
      <c r="AP20" s="287"/>
      <c r="AQ20" s="287"/>
      <c r="AR20" s="287"/>
      <c r="AS20" s="297"/>
      <c r="AT20" s="296"/>
      <c r="AU20" s="287"/>
      <c r="AV20" s="287"/>
      <c r="AW20" s="287"/>
      <c r="AX20" s="297"/>
      <c r="AY20" s="294"/>
      <c r="AZ20" s="287"/>
      <c r="BA20" s="287"/>
      <c r="BB20" s="287"/>
      <c r="BC20" s="29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</row>
    <row r="21" spans="1:114" ht="22.5" customHeight="1">
      <c r="A21" s="287" t="s">
        <v>393</v>
      </c>
      <c r="B21" s="288" t="s">
        <v>445</v>
      </c>
      <c r="C21" s="287" t="s">
        <v>418</v>
      </c>
      <c r="D21" s="287"/>
      <c r="E21" s="287"/>
      <c r="F21" s="287"/>
      <c r="G21" s="287">
        <v>3</v>
      </c>
      <c r="H21" s="287"/>
      <c r="I21" s="287">
        <v>12</v>
      </c>
      <c r="J21" s="289">
        <f t="shared" si="2"/>
        <v>360</v>
      </c>
      <c r="K21" s="289">
        <f t="shared" si="3"/>
        <v>90</v>
      </c>
      <c r="L21" s="287">
        <f>P21+U21+Z21</f>
        <v>48</v>
      </c>
      <c r="M21" s="287"/>
      <c r="N21" s="287">
        <f>R21+W21+AB21</f>
        <v>42</v>
      </c>
      <c r="O21" s="290">
        <f>J21-K21</f>
        <v>270</v>
      </c>
      <c r="P21" s="296">
        <v>16</v>
      </c>
      <c r="Q21" s="287"/>
      <c r="R21" s="287">
        <v>14</v>
      </c>
      <c r="S21" s="287">
        <v>90</v>
      </c>
      <c r="T21" s="297">
        <v>4</v>
      </c>
      <c r="U21" s="296">
        <v>16</v>
      </c>
      <c r="V21" s="287"/>
      <c r="W21" s="287">
        <v>14</v>
      </c>
      <c r="X21" s="287">
        <v>90</v>
      </c>
      <c r="Y21" s="297">
        <v>4</v>
      </c>
      <c r="Z21" s="296">
        <v>16</v>
      </c>
      <c r="AA21" s="287"/>
      <c r="AB21" s="287">
        <v>14</v>
      </c>
      <c r="AC21" s="287">
        <v>90</v>
      </c>
      <c r="AD21" s="297">
        <v>4</v>
      </c>
      <c r="AE21" s="296"/>
      <c r="AF21" s="287"/>
      <c r="AG21" s="287"/>
      <c r="AH21" s="287"/>
      <c r="AI21" s="297"/>
      <c r="AJ21" s="296"/>
      <c r="AK21" s="287"/>
      <c r="AL21" s="287"/>
      <c r="AM21" s="287"/>
      <c r="AN21" s="297"/>
      <c r="AO21" s="296"/>
      <c r="AP21" s="287"/>
      <c r="AQ21" s="287"/>
      <c r="AR21" s="287"/>
      <c r="AS21" s="297"/>
      <c r="AT21" s="296"/>
      <c r="AU21" s="287"/>
      <c r="AV21" s="287"/>
      <c r="AW21" s="287"/>
      <c r="AX21" s="297"/>
      <c r="AY21" s="294"/>
      <c r="AZ21" s="287"/>
      <c r="BA21" s="287"/>
      <c r="BB21" s="287"/>
      <c r="BC21" s="29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</row>
    <row r="22" spans="1:114" ht="22.5" customHeight="1">
      <c r="A22" s="287" t="s">
        <v>394</v>
      </c>
      <c r="B22" s="288" t="s">
        <v>450</v>
      </c>
      <c r="C22" s="287"/>
      <c r="D22" s="287">
        <v>3</v>
      </c>
      <c r="E22" s="287"/>
      <c r="F22" s="287"/>
      <c r="G22" s="287">
        <v>3</v>
      </c>
      <c r="H22" s="287"/>
      <c r="I22" s="287">
        <v>3</v>
      </c>
      <c r="J22" s="289">
        <f t="shared" si="2"/>
        <v>90</v>
      </c>
      <c r="K22" s="289">
        <f t="shared" si="3"/>
        <v>30</v>
      </c>
      <c r="L22" s="287">
        <v>16</v>
      </c>
      <c r="M22" s="287"/>
      <c r="N22" s="287">
        <v>14</v>
      </c>
      <c r="O22" s="290">
        <v>60</v>
      </c>
      <c r="P22" s="296"/>
      <c r="Q22" s="287"/>
      <c r="R22" s="287"/>
      <c r="S22" s="287"/>
      <c r="T22" s="297"/>
      <c r="U22" s="296"/>
      <c r="V22" s="287"/>
      <c r="W22" s="287"/>
      <c r="X22" s="287"/>
      <c r="Y22" s="297"/>
      <c r="Z22" s="296">
        <v>16</v>
      </c>
      <c r="AA22" s="287"/>
      <c r="AB22" s="287">
        <v>14</v>
      </c>
      <c r="AC22" s="287">
        <v>60</v>
      </c>
      <c r="AD22" s="297">
        <v>3</v>
      </c>
      <c r="AE22" s="296"/>
      <c r="AF22" s="287"/>
      <c r="AG22" s="287"/>
      <c r="AH22" s="287"/>
      <c r="AI22" s="297"/>
      <c r="AJ22" s="296"/>
      <c r="AK22" s="287"/>
      <c r="AL22" s="287"/>
      <c r="AM22" s="287"/>
      <c r="AN22" s="297"/>
      <c r="AO22" s="296"/>
      <c r="AP22" s="287"/>
      <c r="AQ22" s="287"/>
      <c r="AR22" s="287"/>
      <c r="AS22" s="297"/>
      <c r="AT22" s="296"/>
      <c r="AU22" s="287"/>
      <c r="AV22" s="287"/>
      <c r="AW22" s="287"/>
      <c r="AX22" s="297"/>
      <c r="AY22" s="294"/>
      <c r="AZ22" s="287"/>
      <c r="BA22" s="287"/>
      <c r="BB22" s="287"/>
      <c r="BC22" s="29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</row>
    <row r="23" spans="1:114" ht="22.5" customHeight="1" thickBot="1">
      <c r="A23" s="287" t="s">
        <v>395</v>
      </c>
      <c r="B23" s="288" t="s">
        <v>360</v>
      </c>
      <c r="C23" s="287"/>
      <c r="D23" s="287" t="s">
        <v>382</v>
      </c>
      <c r="E23" s="287"/>
      <c r="F23" s="287"/>
      <c r="G23" s="287"/>
      <c r="H23" s="287"/>
      <c r="I23" s="287">
        <v>12</v>
      </c>
      <c r="J23" s="289">
        <f t="shared" si="2"/>
        <v>360</v>
      </c>
      <c r="K23" s="289">
        <f t="shared" si="3"/>
        <v>240</v>
      </c>
      <c r="L23" s="287"/>
      <c r="M23" s="287">
        <v>240</v>
      </c>
      <c r="N23" s="287"/>
      <c r="O23" s="290">
        <v>120</v>
      </c>
      <c r="P23" s="296"/>
      <c r="Q23" s="287">
        <v>64</v>
      </c>
      <c r="R23" s="287"/>
      <c r="S23" s="287">
        <v>26</v>
      </c>
      <c r="T23" s="297">
        <v>3</v>
      </c>
      <c r="U23" s="296"/>
      <c r="V23" s="287">
        <v>56</v>
      </c>
      <c r="W23" s="287"/>
      <c r="X23" s="287">
        <v>34</v>
      </c>
      <c r="Y23" s="297">
        <v>3</v>
      </c>
      <c r="Z23" s="296"/>
      <c r="AA23" s="287">
        <v>64</v>
      </c>
      <c r="AB23" s="287"/>
      <c r="AC23" s="287">
        <v>26</v>
      </c>
      <c r="AD23" s="297">
        <v>3</v>
      </c>
      <c r="AE23" s="296"/>
      <c r="AF23" s="287">
        <v>56</v>
      </c>
      <c r="AG23" s="287"/>
      <c r="AH23" s="287">
        <v>34</v>
      </c>
      <c r="AI23" s="297">
        <v>3</v>
      </c>
      <c r="AJ23" s="296"/>
      <c r="AK23" s="287"/>
      <c r="AL23" s="287"/>
      <c r="AM23" s="287"/>
      <c r="AN23" s="297"/>
      <c r="AO23" s="296"/>
      <c r="AP23" s="287"/>
      <c r="AQ23" s="287"/>
      <c r="AR23" s="287"/>
      <c r="AS23" s="297"/>
      <c r="AT23" s="296"/>
      <c r="AU23" s="287"/>
      <c r="AV23" s="287"/>
      <c r="AW23" s="287"/>
      <c r="AX23" s="297"/>
      <c r="AY23" s="294"/>
      <c r="AZ23" s="287"/>
      <c r="BA23" s="287"/>
      <c r="BB23" s="287"/>
      <c r="BC23" s="29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</row>
    <row r="24" spans="1:114" ht="22.5" customHeight="1" thickBot="1" thickTop="1">
      <c r="A24" s="550" t="s">
        <v>342</v>
      </c>
      <c r="B24" s="551"/>
      <c r="C24" s="299">
        <v>7</v>
      </c>
      <c r="D24" s="299">
        <v>13</v>
      </c>
      <c r="E24" s="299"/>
      <c r="F24" s="299">
        <f>SUM(F20:F23)</f>
        <v>0</v>
      </c>
      <c r="G24" s="299">
        <v>4</v>
      </c>
      <c r="H24" s="299">
        <f>SUM(H20:H23)</f>
        <v>0</v>
      </c>
      <c r="I24" s="299">
        <f aca="true" t="shared" si="4" ref="I24:BC24">SUM(I13:I23)</f>
        <v>73</v>
      </c>
      <c r="J24" s="299">
        <f t="shared" si="4"/>
        <v>2190</v>
      </c>
      <c r="K24" s="299">
        <f t="shared" si="4"/>
        <v>780</v>
      </c>
      <c r="L24" s="299">
        <f t="shared" si="4"/>
        <v>196</v>
      </c>
      <c r="M24" s="299">
        <f t="shared" si="4"/>
        <v>500</v>
      </c>
      <c r="N24" s="299">
        <f t="shared" si="4"/>
        <v>84</v>
      </c>
      <c r="O24" s="299">
        <f t="shared" si="4"/>
        <v>1410</v>
      </c>
      <c r="P24" s="299">
        <f t="shared" si="4"/>
        <v>42</v>
      </c>
      <c r="Q24" s="299">
        <f t="shared" si="4"/>
        <v>84</v>
      </c>
      <c r="R24" s="299">
        <f t="shared" si="4"/>
        <v>28</v>
      </c>
      <c r="S24" s="299">
        <f t="shared" si="4"/>
        <v>266</v>
      </c>
      <c r="T24" s="299">
        <f t="shared" si="4"/>
        <v>14</v>
      </c>
      <c r="U24" s="299">
        <f t="shared" si="4"/>
        <v>74</v>
      </c>
      <c r="V24" s="299">
        <f t="shared" si="4"/>
        <v>104</v>
      </c>
      <c r="W24" s="299">
        <f t="shared" si="4"/>
        <v>28</v>
      </c>
      <c r="X24" s="299">
        <f t="shared" si="4"/>
        <v>424</v>
      </c>
      <c r="Y24" s="299">
        <f t="shared" si="4"/>
        <v>21</v>
      </c>
      <c r="Z24" s="299">
        <f t="shared" si="4"/>
        <v>32</v>
      </c>
      <c r="AA24" s="299">
        <f t="shared" si="4"/>
        <v>84</v>
      </c>
      <c r="AB24" s="299">
        <f t="shared" si="4"/>
        <v>28</v>
      </c>
      <c r="AC24" s="299">
        <f t="shared" si="4"/>
        <v>216</v>
      </c>
      <c r="AD24" s="299">
        <f t="shared" si="4"/>
        <v>12</v>
      </c>
      <c r="AE24" s="299">
        <f t="shared" si="4"/>
        <v>32</v>
      </c>
      <c r="AF24" s="299">
        <f t="shared" si="4"/>
        <v>104</v>
      </c>
      <c r="AG24" s="299">
        <f t="shared" si="4"/>
        <v>0</v>
      </c>
      <c r="AH24" s="299">
        <f t="shared" si="4"/>
        <v>224</v>
      </c>
      <c r="AI24" s="299">
        <f t="shared" si="4"/>
        <v>12</v>
      </c>
      <c r="AJ24" s="299">
        <f t="shared" si="4"/>
        <v>0</v>
      </c>
      <c r="AK24" s="299">
        <f t="shared" si="4"/>
        <v>50</v>
      </c>
      <c r="AL24" s="299">
        <f t="shared" si="4"/>
        <v>0</v>
      </c>
      <c r="AM24" s="299">
        <f t="shared" si="4"/>
        <v>100</v>
      </c>
      <c r="AN24" s="299">
        <f t="shared" si="4"/>
        <v>5</v>
      </c>
      <c r="AO24" s="299">
        <f t="shared" si="4"/>
        <v>16</v>
      </c>
      <c r="AP24" s="299">
        <f t="shared" si="4"/>
        <v>34</v>
      </c>
      <c r="AQ24" s="299">
        <f t="shared" si="4"/>
        <v>0</v>
      </c>
      <c r="AR24" s="299">
        <f t="shared" si="4"/>
        <v>100</v>
      </c>
      <c r="AS24" s="299">
        <f t="shared" si="4"/>
        <v>5</v>
      </c>
      <c r="AT24" s="299">
        <f t="shared" si="4"/>
        <v>0</v>
      </c>
      <c r="AU24" s="299">
        <f t="shared" si="4"/>
        <v>20</v>
      </c>
      <c r="AV24" s="299">
        <f t="shared" si="4"/>
        <v>0</v>
      </c>
      <c r="AW24" s="299">
        <f t="shared" si="4"/>
        <v>40</v>
      </c>
      <c r="AX24" s="299">
        <f t="shared" si="4"/>
        <v>2</v>
      </c>
      <c r="AY24" s="299">
        <f t="shared" si="4"/>
        <v>0</v>
      </c>
      <c r="AZ24" s="299">
        <f t="shared" si="4"/>
        <v>20</v>
      </c>
      <c r="BA24" s="299">
        <f t="shared" si="4"/>
        <v>0</v>
      </c>
      <c r="BB24" s="299">
        <f t="shared" si="4"/>
        <v>40</v>
      </c>
      <c r="BC24" s="300">
        <f t="shared" si="4"/>
        <v>2</v>
      </c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</row>
    <row r="25" spans="1:114" ht="22.5" customHeight="1" thickTop="1">
      <c r="A25" s="566" t="s">
        <v>550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</row>
    <row r="26" spans="1:114" ht="22.5" customHeight="1">
      <c r="A26" s="287" t="s">
        <v>475</v>
      </c>
      <c r="B26" s="288" t="s">
        <v>351</v>
      </c>
      <c r="C26" s="499"/>
      <c r="D26" s="499">
        <v>3</v>
      </c>
      <c r="E26" s="499"/>
      <c r="F26" s="499"/>
      <c r="G26" s="499"/>
      <c r="H26" s="499"/>
      <c r="I26" s="499">
        <v>3</v>
      </c>
      <c r="J26" s="506">
        <f>I26*30</f>
        <v>90</v>
      </c>
      <c r="K26" s="506">
        <f>SUM(L26:N26)</f>
        <v>30</v>
      </c>
      <c r="L26" s="499">
        <v>16</v>
      </c>
      <c r="M26" s="499">
        <v>14</v>
      </c>
      <c r="N26" s="499"/>
      <c r="O26" s="497">
        <f>J26-K26</f>
        <v>60</v>
      </c>
      <c r="P26" s="516"/>
      <c r="Q26" s="512"/>
      <c r="R26" s="512"/>
      <c r="S26" s="512"/>
      <c r="T26" s="514"/>
      <c r="U26" s="516"/>
      <c r="V26" s="512"/>
      <c r="W26" s="512"/>
      <c r="X26" s="512"/>
      <c r="Y26" s="514"/>
      <c r="Z26" s="501">
        <v>16</v>
      </c>
      <c r="AA26" s="499">
        <v>14</v>
      </c>
      <c r="AB26" s="499"/>
      <c r="AC26" s="499">
        <f>O26</f>
        <v>60</v>
      </c>
      <c r="AD26" s="497">
        <v>3</v>
      </c>
      <c r="AE26" s="516"/>
      <c r="AF26" s="512"/>
      <c r="AG26" s="512"/>
      <c r="AH26" s="512"/>
      <c r="AI26" s="514"/>
      <c r="AJ26" s="516"/>
      <c r="AK26" s="512"/>
      <c r="AL26" s="512"/>
      <c r="AM26" s="512"/>
      <c r="AN26" s="514"/>
      <c r="AO26" s="516"/>
      <c r="AP26" s="512"/>
      <c r="AQ26" s="512"/>
      <c r="AR26" s="512"/>
      <c r="AS26" s="514"/>
      <c r="AT26" s="516"/>
      <c r="AU26" s="512"/>
      <c r="AV26" s="512"/>
      <c r="AW26" s="512"/>
      <c r="AX26" s="514"/>
      <c r="AY26" s="516"/>
      <c r="AZ26" s="512"/>
      <c r="BA26" s="512"/>
      <c r="BB26" s="512"/>
      <c r="BC26" s="514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</row>
    <row r="27" spans="1:114" ht="21.75" customHeight="1">
      <c r="A27" s="287" t="s">
        <v>476</v>
      </c>
      <c r="B27" s="304" t="s">
        <v>460</v>
      </c>
      <c r="C27" s="509"/>
      <c r="D27" s="509"/>
      <c r="E27" s="509"/>
      <c r="F27" s="509"/>
      <c r="G27" s="509"/>
      <c r="H27" s="509"/>
      <c r="I27" s="509"/>
      <c r="J27" s="518"/>
      <c r="K27" s="518"/>
      <c r="L27" s="509"/>
      <c r="M27" s="509"/>
      <c r="N27" s="509"/>
      <c r="O27" s="510"/>
      <c r="P27" s="523"/>
      <c r="Q27" s="519"/>
      <c r="R27" s="519"/>
      <c r="S27" s="519"/>
      <c r="T27" s="521"/>
      <c r="U27" s="523"/>
      <c r="V27" s="519"/>
      <c r="W27" s="519"/>
      <c r="X27" s="519"/>
      <c r="Y27" s="521"/>
      <c r="Z27" s="511"/>
      <c r="AA27" s="509"/>
      <c r="AB27" s="509"/>
      <c r="AC27" s="509"/>
      <c r="AD27" s="510"/>
      <c r="AE27" s="523"/>
      <c r="AF27" s="519"/>
      <c r="AG27" s="519"/>
      <c r="AH27" s="519"/>
      <c r="AI27" s="521"/>
      <c r="AJ27" s="523"/>
      <c r="AK27" s="519"/>
      <c r="AL27" s="519"/>
      <c r="AM27" s="519"/>
      <c r="AN27" s="521"/>
      <c r="AO27" s="523"/>
      <c r="AP27" s="519"/>
      <c r="AQ27" s="519"/>
      <c r="AR27" s="519"/>
      <c r="AS27" s="521"/>
      <c r="AT27" s="523"/>
      <c r="AU27" s="519"/>
      <c r="AV27" s="519"/>
      <c r="AW27" s="519"/>
      <c r="AX27" s="521"/>
      <c r="AY27" s="523"/>
      <c r="AZ27" s="519"/>
      <c r="BA27" s="519"/>
      <c r="BB27" s="519"/>
      <c r="BC27" s="521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</row>
    <row r="28" spans="1:114" ht="21.75" customHeight="1">
      <c r="A28" s="287" t="s">
        <v>530</v>
      </c>
      <c r="B28" s="304" t="s">
        <v>461</v>
      </c>
      <c r="C28" s="509"/>
      <c r="D28" s="509"/>
      <c r="E28" s="509"/>
      <c r="F28" s="509"/>
      <c r="G28" s="509"/>
      <c r="H28" s="509"/>
      <c r="I28" s="509"/>
      <c r="J28" s="518"/>
      <c r="K28" s="518"/>
      <c r="L28" s="509"/>
      <c r="M28" s="509"/>
      <c r="N28" s="509"/>
      <c r="O28" s="510"/>
      <c r="P28" s="523"/>
      <c r="Q28" s="519"/>
      <c r="R28" s="519"/>
      <c r="S28" s="519"/>
      <c r="T28" s="521"/>
      <c r="U28" s="523"/>
      <c r="V28" s="519"/>
      <c r="W28" s="519"/>
      <c r="X28" s="519"/>
      <c r="Y28" s="521"/>
      <c r="Z28" s="511"/>
      <c r="AA28" s="509"/>
      <c r="AB28" s="509"/>
      <c r="AC28" s="509"/>
      <c r="AD28" s="510"/>
      <c r="AE28" s="523"/>
      <c r="AF28" s="519"/>
      <c r="AG28" s="519"/>
      <c r="AH28" s="519"/>
      <c r="AI28" s="521"/>
      <c r="AJ28" s="523"/>
      <c r="AK28" s="519"/>
      <c r="AL28" s="519"/>
      <c r="AM28" s="519"/>
      <c r="AN28" s="521"/>
      <c r="AO28" s="523"/>
      <c r="AP28" s="519"/>
      <c r="AQ28" s="519"/>
      <c r="AR28" s="519"/>
      <c r="AS28" s="521"/>
      <c r="AT28" s="523"/>
      <c r="AU28" s="519"/>
      <c r="AV28" s="519"/>
      <c r="AW28" s="519"/>
      <c r="AX28" s="521"/>
      <c r="AY28" s="523"/>
      <c r="AZ28" s="519"/>
      <c r="BA28" s="519"/>
      <c r="BB28" s="519"/>
      <c r="BC28" s="521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</row>
    <row r="29" spans="1:114" ht="21.75" customHeight="1">
      <c r="A29" s="287" t="s">
        <v>531</v>
      </c>
      <c r="B29" s="304" t="s">
        <v>462</v>
      </c>
      <c r="C29" s="509"/>
      <c r="D29" s="509"/>
      <c r="E29" s="509"/>
      <c r="F29" s="509"/>
      <c r="G29" s="509"/>
      <c r="H29" s="509"/>
      <c r="I29" s="509"/>
      <c r="J29" s="518"/>
      <c r="K29" s="518"/>
      <c r="L29" s="509"/>
      <c r="M29" s="509"/>
      <c r="N29" s="509"/>
      <c r="O29" s="510"/>
      <c r="P29" s="523"/>
      <c r="Q29" s="519"/>
      <c r="R29" s="519"/>
      <c r="S29" s="519"/>
      <c r="T29" s="521"/>
      <c r="U29" s="523"/>
      <c r="V29" s="519"/>
      <c r="W29" s="519"/>
      <c r="X29" s="519"/>
      <c r="Y29" s="521"/>
      <c r="Z29" s="511"/>
      <c r="AA29" s="509"/>
      <c r="AB29" s="509"/>
      <c r="AC29" s="509"/>
      <c r="AD29" s="510"/>
      <c r="AE29" s="523"/>
      <c r="AF29" s="519"/>
      <c r="AG29" s="519"/>
      <c r="AH29" s="519"/>
      <c r="AI29" s="521"/>
      <c r="AJ29" s="523"/>
      <c r="AK29" s="519"/>
      <c r="AL29" s="519"/>
      <c r="AM29" s="519"/>
      <c r="AN29" s="521"/>
      <c r="AO29" s="523"/>
      <c r="AP29" s="519"/>
      <c r="AQ29" s="519"/>
      <c r="AR29" s="519"/>
      <c r="AS29" s="521"/>
      <c r="AT29" s="523"/>
      <c r="AU29" s="519"/>
      <c r="AV29" s="519"/>
      <c r="AW29" s="519"/>
      <c r="AX29" s="521"/>
      <c r="AY29" s="523"/>
      <c r="AZ29" s="519"/>
      <c r="BA29" s="519"/>
      <c r="BB29" s="519"/>
      <c r="BC29" s="521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</row>
    <row r="30" spans="1:114" ht="21.75" customHeight="1">
      <c r="A30" s="287" t="s">
        <v>532</v>
      </c>
      <c r="B30" s="304" t="s">
        <v>463</v>
      </c>
      <c r="C30" s="509"/>
      <c r="D30" s="509"/>
      <c r="E30" s="509"/>
      <c r="F30" s="509"/>
      <c r="G30" s="509"/>
      <c r="H30" s="509"/>
      <c r="I30" s="509"/>
      <c r="J30" s="518"/>
      <c r="K30" s="518"/>
      <c r="L30" s="509"/>
      <c r="M30" s="509"/>
      <c r="N30" s="509"/>
      <c r="O30" s="510"/>
      <c r="P30" s="523"/>
      <c r="Q30" s="519"/>
      <c r="R30" s="519"/>
      <c r="S30" s="519"/>
      <c r="T30" s="521"/>
      <c r="U30" s="523"/>
      <c r="V30" s="519"/>
      <c r="W30" s="519"/>
      <c r="X30" s="519"/>
      <c r="Y30" s="521"/>
      <c r="Z30" s="511"/>
      <c r="AA30" s="509"/>
      <c r="AB30" s="509"/>
      <c r="AC30" s="509"/>
      <c r="AD30" s="510"/>
      <c r="AE30" s="523"/>
      <c r="AF30" s="519"/>
      <c r="AG30" s="519"/>
      <c r="AH30" s="519"/>
      <c r="AI30" s="521"/>
      <c r="AJ30" s="523"/>
      <c r="AK30" s="519"/>
      <c r="AL30" s="519"/>
      <c r="AM30" s="519"/>
      <c r="AN30" s="521"/>
      <c r="AO30" s="523"/>
      <c r="AP30" s="519"/>
      <c r="AQ30" s="519"/>
      <c r="AR30" s="519"/>
      <c r="AS30" s="521"/>
      <c r="AT30" s="523"/>
      <c r="AU30" s="519"/>
      <c r="AV30" s="519"/>
      <c r="AW30" s="519"/>
      <c r="AX30" s="521"/>
      <c r="AY30" s="523"/>
      <c r="AZ30" s="519"/>
      <c r="BA30" s="519"/>
      <c r="BB30" s="519"/>
      <c r="BC30" s="521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</row>
    <row r="31" spans="1:114" ht="42" customHeight="1">
      <c r="A31" s="308" t="s">
        <v>533</v>
      </c>
      <c r="B31" s="304" t="s">
        <v>464</v>
      </c>
      <c r="C31" s="509"/>
      <c r="D31" s="509"/>
      <c r="E31" s="509"/>
      <c r="F31" s="509"/>
      <c r="G31" s="509"/>
      <c r="H31" s="509"/>
      <c r="I31" s="509"/>
      <c r="J31" s="518"/>
      <c r="K31" s="518"/>
      <c r="L31" s="509"/>
      <c r="M31" s="509"/>
      <c r="N31" s="509"/>
      <c r="O31" s="510"/>
      <c r="P31" s="523"/>
      <c r="Q31" s="519"/>
      <c r="R31" s="519"/>
      <c r="S31" s="519"/>
      <c r="T31" s="521"/>
      <c r="U31" s="523"/>
      <c r="V31" s="519"/>
      <c r="W31" s="519"/>
      <c r="X31" s="519"/>
      <c r="Y31" s="521"/>
      <c r="Z31" s="511"/>
      <c r="AA31" s="509"/>
      <c r="AB31" s="509"/>
      <c r="AC31" s="509"/>
      <c r="AD31" s="510"/>
      <c r="AE31" s="523"/>
      <c r="AF31" s="519"/>
      <c r="AG31" s="519"/>
      <c r="AH31" s="519"/>
      <c r="AI31" s="521"/>
      <c r="AJ31" s="523"/>
      <c r="AK31" s="519"/>
      <c r="AL31" s="519"/>
      <c r="AM31" s="519"/>
      <c r="AN31" s="521"/>
      <c r="AO31" s="523"/>
      <c r="AP31" s="519"/>
      <c r="AQ31" s="519"/>
      <c r="AR31" s="519"/>
      <c r="AS31" s="521"/>
      <c r="AT31" s="523"/>
      <c r="AU31" s="519"/>
      <c r="AV31" s="519"/>
      <c r="AW31" s="519"/>
      <c r="AX31" s="521"/>
      <c r="AY31" s="523"/>
      <c r="AZ31" s="519"/>
      <c r="BA31" s="519"/>
      <c r="BB31" s="519"/>
      <c r="BC31" s="521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</row>
    <row r="32" spans="1:114" ht="23.25" customHeight="1">
      <c r="A32" s="287" t="s">
        <v>534</v>
      </c>
      <c r="B32" s="304" t="s">
        <v>465</v>
      </c>
      <c r="C32" s="509"/>
      <c r="D32" s="509"/>
      <c r="E32" s="509"/>
      <c r="F32" s="509"/>
      <c r="G32" s="509"/>
      <c r="H32" s="509"/>
      <c r="I32" s="509"/>
      <c r="J32" s="518"/>
      <c r="K32" s="518"/>
      <c r="L32" s="509"/>
      <c r="M32" s="509"/>
      <c r="N32" s="509"/>
      <c r="O32" s="510"/>
      <c r="P32" s="523"/>
      <c r="Q32" s="519"/>
      <c r="R32" s="519"/>
      <c r="S32" s="519"/>
      <c r="T32" s="521"/>
      <c r="U32" s="523"/>
      <c r="V32" s="519"/>
      <c r="W32" s="519"/>
      <c r="X32" s="519"/>
      <c r="Y32" s="521"/>
      <c r="Z32" s="511"/>
      <c r="AA32" s="509"/>
      <c r="AB32" s="509"/>
      <c r="AC32" s="509"/>
      <c r="AD32" s="510"/>
      <c r="AE32" s="523"/>
      <c r="AF32" s="519"/>
      <c r="AG32" s="519"/>
      <c r="AH32" s="519"/>
      <c r="AI32" s="521"/>
      <c r="AJ32" s="523"/>
      <c r="AK32" s="519"/>
      <c r="AL32" s="519"/>
      <c r="AM32" s="519"/>
      <c r="AN32" s="521"/>
      <c r="AO32" s="523"/>
      <c r="AP32" s="519"/>
      <c r="AQ32" s="519"/>
      <c r="AR32" s="519"/>
      <c r="AS32" s="521"/>
      <c r="AT32" s="523"/>
      <c r="AU32" s="519"/>
      <c r="AV32" s="519"/>
      <c r="AW32" s="519"/>
      <c r="AX32" s="521"/>
      <c r="AY32" s="523"/>
      <c r="AZ32" s="519"/>
      <c r="BA32" s="519"/>
      <c r="BB32" s="519"/>
      <c r="BC32" s="521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</row>
    <row r="33" spans="1:114" ht="42.75" customHeight="1">
      <c r="A33" s="308" t="s">
        <v>535</v>
      </c>
      <c r="B33" s="304" t="s">
        <v>466</v>
      </c>
      <c r="C33" s="509"/>
      <c r="D33" s="509"/>
      <c r="E33" s="509"/>
      <c r="F33" s="509"/>
      <c r="G33" s="509"/>
      <c r="H33" s="509"/>
      <c r="I33" s="509"/>
      <c r="J33" s="518"/>
      <c r="K33" s="518"/>
      <c r="L33" s="509"/>
      <c r="M33" s="509"/>
      <c r="N33" s="509"/>
      <c r="O33" s="510"/>
      <c r="P33" s="523"/>
      <c r="Q33" s="519"/>
      <c r="R33" s="519"/>
      <c r="S33" s="519"/>
      <c r="T33" s="521"/>
      <c r="U33" s="523"/>
      <c r="V33" s="519"/>
      <c r="W33" s="519"/>
      <c r="X33" s="519"/>
      <c r="Y33" s="521"/>
      <c r="Z33" s="511"/>
      <c r="AA33" s="509"/>
      <c r="AB33" s="509"/>
      <c r="AC33" s="509"/>
      <c r="AD33" s="510"/>
      <c r="AE33" s="523"/>
      <c r="AF33" s="519"/>
      <c r="AG33" s="519"/>
      <c r="AH33" s="519"/>
      <c r="AI33" s="521"/>
      <c r="AJ33" s="523"/>
      <c r="AK33" s="519"/>
      <c r="AL33" s="519"/>
      <c r="AM33" s="519"/>
      <c r="AN33" s="521"/>
      <c r="AO33" s="523"/>
      <c r="AP33" s="519"/>
      <c r="AQ33" s="519"/>
      <c r="AR33" s="519"/>
      <c r="AS33" s="521"/>
      <c r="AT33" s="523"/>
      <c r="AU33" s="519"/>
      <c r="AV33" s="519"/>
      <c r="AW33" s="519"/>
      <c r="AX33" s="521"/>
      <c r="AY33" s="523"/>
      <c r="AZ33" s="519"/>
      <c r="BA33" s="519"/>
      <c r="BB33" s="519"/>
      <c r="BC33" s="521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</row>
    <row r="34" spans="1:114" ht="24.75" customHeight="1">
      <c r="A34" s="290" t="s">
        <v>536</v>
      </c>
      <c r="B34" s="344" t="s">
        <v>484</v>
      </c>
      <c r="C34" s="509"/>
      <c r="D34" s="509"/>
      <c r="E34" s="509"/>
      <c r="F34" s="509"/>
      <c r="G34" s="509"/>
      <c r="H34" s="509"/>
      <c r="I34" s="509"/>
      <c r="J34" s="518"/>
      <c r="K34" s="518"/>
      <c r="L34" s="509"/>
      <c r="M34" s="509"/>
      <c r="N34" s="509"/>
      <c r="O34" s="510"/>
      <c r="P34" s="523"/>
      <c r="Q34" s="519"/>
      <c r="R34" s="519"/>
      <c r="S34" s="519"/>
      <c r="T34" s="521"/>
      <c r="U34" s="523"/>
      <c r="V34" s="519"/>
      <c r="W34" s="519"/>
      <c r="X34" s="519"/>
      <c r="Y34" s="521"/>
      <c r="Z34" s="511"/>
      <c r="AA34" s="509"/>
      <c r="AB34" s="509"/>
      <c r="AC34" s="509"/>
      <c r="AD34" s="510"/>
      <c r="AE34" s="523"/>
      <c r="AF34" s="519"/>
      <c r="AG34" s="519"/>
      <c r="AH34" s="519"/>
      <c r="AI34" s="521"/>
      <c r="AJ34" s="523"/>
      <c r="AK34" s="519"/>
      <c r="AL34" s="519"/>
      <c r="AM34" s="519"/>
      <c r="AN34" s="521"/>
      <c r="AO34" s="523"/>
      <c r="AP34" s="519"/>
      <c r="AQ34" s="519"/>
      <c r="AR34" s="519"/>
      <c r="AS34" s="521"/>
      <c r="AT34" s="523"/>
      <c r="AU34" s="519"/>
      <c r="AV34" s="519"/>
      <c r="AW34" s="519"/>
      <c r="AX34" s="521"/>
      <c r="AY34" s="523"/>
      <c r="AZ34" s="519"/>
      <c r="BA34" s="519"/>
      <c r="BB34" s="519"/>
      <c r="BC34" s="521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</row>
    <row r="35" spans="1:114" ht="26.25" customHeight="1">
      <c r="A35" s="349" t="s">
        <v>537</v>
      </c>
      <c r="B35" s="344" t="s">
        <v>485</v>
      </c>
      <c r="C35" s="509"/>
      <c r="D35" s="509"/>
      <c r="E35" s="509"/>
      <c r="F35" s="509"/>
      <c r="G35" s="509"/>
      <c r="H35" s="509"/>
      <c r="I35" s="509"/>
      <c r="J35" s="518"/>
      <c r="K35" s="518"/>
      <c r="L35" s="509"/>
      <c r="M35" s="509"/>
      <c r="N35" s="509"/>
      <c r="O35" s="510"/>
      <c r="P35" s="523"/>
      <c r="Q35" s="519"/>
      <c r="R35" s="519"/>
      <c r="S35" s="519"/>
      <c r="T35" s="521"/>
      <c r="U35" s="523"/>
      <c r="V35" s="519"/>
      <c r="W35" s="519"/>
      <c r="X35" s="519"/>
      <c r="Y35" s="521"/>
      <c r="Z35" s="511"/>
      <c r="AA35" s="509"/>
      <c r="AB35" s="509"/>
      <c r="AC35" s="509"/>
      <c r="AD35" s="510"/>
      <c r="AE35" s="523"/>
      <c r="AF35" s="519"/>
      <c r="AG35" s="519"/>
      <c r="AH35" s="519"/>
      <c r="AI35" s="521"/>
      <c r="AJ35" s="523"/>
      <c r="AK35" s="519"/>
      <c r="AL35" s="519"/>
      <c r="AM35" s="519"/>
      <c r="AN35" s="521"/>
      <c r="AO35" s="523"/>
      <c r="AP35" s="519"/>
      <c r="AQ35" s="519"/>
      <c r="AR35" s="519"/>
      <c r="AS35" s="521"/>
      <c r="AT35" s="523"/>
      <c r="AU35" s="519"/>
      <c r="AV35" s="519"/>
      <c r="AW35" s="519"/>
      <c r="AX35" s="521"/>
      <c r="AY35" s="523"/>
      <c r="AZ35" s="519"/>
      <c r="BA35" s="519"/>
      <c r="BB35" s="519"/>
      <c r="BC35" s="521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</row>
    <row r="36" spans="1:114" ht="24.75" customHeight="1">
      <c r="A36" s="349" t="s">
        <v>538</v>
      </c>
      <c r="B36" s="344" t="s">
        <v>486</v>
      </c>
      <c r="C36" s="500"/>
      <c r="D36" s="500"/>
      <c r="E36" s="500"/>
      <c r="F36" s="500"/>
      <c r="G36" s="500"/>
      <c r="H36" s="500"/>
      <c r="I36" s="500"/>
      <c r="J36" s="508"/>
      <c r="K36" s="508"/>
      <c r="L36" s="500"/>
      <c r="M36" s="500"/>
      <c r="N36" s="500"/>
      <c r="O36" s="498"/>
      <c r="P36" s="524"/>
      <c r="Q36" s="520"/>
      <c r="R36" s="520"/>
      <c r="S36" s="520"/>
      <c r="T36" s="522"/>
      <c r="U36" s="524"/>
      <c r="V36" s="520"/>
      <c r="W36" s="520"/>
      <c r="X36" s="520"/>
      <c r="Y36" s="522"/>
      <c r="Z36" s="502"/>
      <c r="AA36" s="500"/>
      <c r="AB36" s="500"/>
      <c r="AC36" s="500"/>
      <c r="AD36" s="498"/>
      <c r="AE36" s="524"/>
      <c r="AF36" s="520"/>
      <c r="AG36" s="520"/>
      <c r="AH36" s="520"/>
      <c r="AI36" s="522"/>
      <c r="AJ36" s="524"/>
      <c r="AK36" s="520"/>
      <c r="AL36" s="520"/>
      <c r="AM36" s="520"/>
      <c r="AN36" s="522"/>
      <c r="AO36" s="524"/>
      <c r="AP36" s="520"/>
      <c r="AQ36" s="520"/>
      <c r="AR36" s="520"/>
      <c r="AS36" s="522"/>
      <c r="AT36" s="524"/>
      <c r="AU36" s="520"/>
      <c r="AV36" s="520"/>
      <c r="AW36" s="520"/>
      <c r="AX36" s="522"/>
      <c r="AY36" s="524"/>
      <c r="AZ36" s="520"/>
      <c r="BA36" s="520"/>
      <c r="BB36" s="520"/>
      <c r="BC36" s="522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</row>
    <row r="37" spans="1:114" ht="26.25" customHeight="1">
      <c r="A37" s="287" t="s">
        <v>539</v>
      </c>
      <c r="B37" s="343" t="s">
        <v>467</v>
      </c>
      <c r="C37" s="512"/>
      <c r="D37" s="499">
        <v>7</v>
      </c>
      <c r="E37" s="499"/>
      <c r="F37" s="499"/>
      <c r="G37" s="499"/>
      <c r="H37" s="499"/>
      <c r="I37" s="499">
        <v>3</v>
      </c>
      <c r="J37" s="506">
        <f>I37*30</f>
        <v>90</v>
      </c>
      <c r="K37" s="506">
        <f>SUM(L37:N37)</f>
        <v>30</v>
      </c>
      <c r="L37" s="499">
        <v>16</v>
      </c>
      <c r="M37" s="499">
        <v>14</v>
      </c>
      <c r="N37" s="499"/>
      <c r="O37" s="497">
        <v>60</v>
      </c>
      <c r="P37" s="501"/>
      <c r="Q37" s="499"/>
      <c r="R37" s="499"/>
      <c r="S37" s="499"/>
      <c r="T37" s="497"/>
      <c r="U37" s="501"/>
      <c r="V37" s="499"/>
      <c r="W37" s="499"/>
      <c r="X37" s="499"/>
      <c r="Y37" s="497"/>
      <c r="Z37" s="501"/>
      <c r="AA37" s="499"/>
      <c r="AB37" s="499"/>
      <c r="AC37" s="499"/>
      <c r="AD37" s="497"/>
      <c r="AE37" s="501"/>
      <c r="AF37" s="499"/>
      <c r="AG37" s="499"/>
      <c r="AH37" s="499"/>
      <c r="AI37" s="497"/>
      <c r="AJ37" s="501"/>
      <c r="AK37" s="499"/>
      <c r="AL37" s="499"/>
      <c r="AM37" s="499"/>
      <c r="AN37" s="497"/>
      <c r="AO37" s="501"/>
      <c r="AP37" s="499"/>
      <c r="AQ37" s="499"/>
      <c r="AR37" s="499"/>
      <c r="AS37" s="497"/>
      <c r="AT37" s="501">
        <v>16</v>
      </c>
      <c r="AU37" s="499">
        <v>14</v>
      </c>
      <c r="AV37" s="499"/>
      <c r="AW37" s="499">
        <v>60</v>
      </c>
      <c r="AX37" s="497">
        <v>3</v>
      </c>
      <c r="AY37" s="501"/>
      <c r="AZ37" s="499"/>
      <c r="BA37" s="499"/>
      <c r="BB37" s="499"/>
      <c r="BC37" s="497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</row>
    <row r="38" spans="1:114" ht="21" customHeight="1">
      <c r="A38" s="287" t="s">
        <v>540</v>
      </c>
      <c r="B38" s="304" t="s">
        <v>468</v>
      </c>
      <c r="C38" s="519"/>
      <c r="D38" s="509"/>
      <c r="E38" s="509"/>
      <c r="F38" s="509"/>
      <c r="G38" s="509"/>
      <c r="H38" s="509"/>
      <c r="I38" s="509"/>
      <c r="J38" s="518"/>
      <c r="K38" s="518"/>
      <c r="L38" s="509"/>
      <c r="M38" s="509"/>
      <c r="N38" s="509"/>
      <c r="O38" s="510"/>
      <c r="P38" s="511"/>
      <c r="Q38" s="509"/>
      <c r="R38" s="509"/>
      <c r="S38" s="509"/>
      <c r="T38" s="510"/>
      <c r="U38" s="511"/>
      <c r="V38" s="509"/>
      <c r="W38" s="509"/>
      <c r="X38" s="509"/>
      <c r="Y38" s="510"/>
      <c r="Z38" s="511"/>
      <c r="AA38" s="509"/>
      <c r="AB38" s="509"/>
      <c r="AC38" s="509"/>
      <c r="AD38" s="510"/>
      <c r="AE38" s="511"/>
      <c r="AF38" s="509"/>
      <c r="AG38" s="509"/>
      <c r="AH38" s="509"/>
      <c r="AI38" s="510"/>
      <c r="AJ38" s="511"/>
      <c r="AK38" s="509"/>
      <c r="AL38" s="509"/>
      <c r="AM38" s="509"/>
      <c r="AN38" s="510"/>
      <c r="AO38" s="511"/>
      <c r="AP38" s="509"/>
      <c r="AQ38" s="509"/>
      <c r="AR38" s="509"/>
      <c r="AS38" s="510"/>
      <c r="AT38" s="511"/>
      <c r="AU38" s="509"/>
      <c r="AV38" s="509"/>
      <c r="AW38" s="509"/>
      <c r="AX38" s="510"/>
      <c r="AY38" s="511"/>
      <c r="AZ38" s="509"/>
      <c r="BA38" s="509"/>
      <c r="BB38" s="509"/>
      <c r="BC38" s="510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</row>
    <row r="39" spans="1:114" ht="21" customHeight="1">
      <c r="A39" s="287" t="s">
        <v>541</v>
      </c>
      <c r="B39" s="304" t="s">
        <v>469</v>
      </c>
      <c r="C39" s="519"/>
      <c r="D39" s="509"/>
      <c r="E39" s="509"/>
      <c r="F39" s="509"/>
      <c r="G39" s="509"/>
      <c r="H39" s="509"/>
      <c r="I39" s="509"/>
      <c r="J39" s="518"/>
      <c r="K39" s="518"/>
      <c r="L39" s="509"/>
      <c r="M39" s="509"/>
      <c r="N39" s="509"/>
      <c r="O39" s="510"/>
      <c r="P39" s="511"/>
      <c r="Q39" s="509"/>
      <c r="R39" s="509"/>
      <c r="S39" s="509"/>
      <c r="T39" s="510"/>
      <c r="U39" s="511"/>
      <c r="V39" s="509"/>
      <c r="W39" s="509"/>
      <c r="X39" s="509"/>
      <c r="Y39" s="510"/>
      <c r="Z39" s="511"/>
      <c r="AA39" s="509"/>
      <c r="AB39" s="509"/>
      <c r="AC39" s="509"/>
      <c r="AD39" s="510"/>
      <c r="AE39" s="511"/>
      <c r="AF39" s="509"/>
      <c r="AG39" s="509"/>
      <c r="AH39" s="509"/>
      <c r="AI39" s="510"/>
      <c r="AJ39" s="511"/>
      <c r="AK39" s="509"/>
      <c r="AL39" s="509"/>
      <c r="AM39" s="509"/>
      <c r="AN39" s="510"/>
      <c r="AO39" s="511"/>
      <c r="AP39" s="509"/>
      <c r="AQ39" s="509"/>
      <c r="AR39" s="509"/>
      <c r="AS39" s="510"/>
      <c r="AT39" s="511"/>
      <c r="AU39" s="509"/>
      <c r="AV39" s="509"/>
      <c r="AW39" s="509"/>
      <c r="AX39" s="510"/>
      <c r="AY39" s="511"/>
      <c r="AZ39" s="509"/>
      <c r="BA39" s="509"/>
      <c r="BB39" s="509"/>
      <c r="BC39" s="510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</row>
    <row r="40" spans="1:114" ht="21" customHeight="1">
      <c r="A40" s="287" t="s">
        <v>542</v>
      </c>
      <c r="B40" s="304" t="s">
        <v>470</v>
      </c>
      <c r="C40" s="519"/>
      <c r="D40" s="509"/>
      <c r="E40" s="509"/>
      <c r="F40" s="509"/>
      <c r="G40" s="509"/>
      <c r="H40" s="509"/>
      <c r="I40" s="509"/>
      <c r="J40" s="518"/>
      <c r="K40" s="518"/>
      <c r="L40" s="509"/>
      <c r="M40" s="509"/>
      <c r="N40" s="509"/>
      <c r="O40" s="510"/>
      <c r="P40" s="511"/>
      <c r="Q40" s="509"/>
      <c r="R40" s="509"/>
      <c r="S40" s="509"/>
      <c r="T40" s="510"/>
      <c r="U40" s="511"/>
      <c r="V40" s="509"/>
      <c r="W40" s="509"/>
      <c r="X40" s="509"/>
      <c r="Y40" s="510"/>
      <c r="Z40" s="511"/>
      <c r="AA40" s="509"/>
      <c r="AB40" s="509"/>
      <c r="AC40" s="509"/>
      <c r="AD40" s="510"/>
      <c r="AE40" s="511"/>
      <c r="AF40" s="509"/>
      <c r="AG40" s="509"/>
      <c r="AH40" s="509"/>
      <c r="AI40" s="510"/>
      <c r="AJ40" s="511"/>
      <c r="AK40" s="509"/>
      <c r="AL40" s="509"/>
      <c r="AM40" s="509"/>
      <c r="AN40" s="510"/>
      <c r="AO40" s="511"/>
      <c r="AP40" s="509"/>
      <c r="AQ40" s="509"/>
      <c r="AR40" s="509"/>
      <c r="AS40" s="510"/>
      <c r="AT40" s="511"/>
      <c r="AU40" s="509"/>
      <c r="AV40" s="509"/>
      <c r="AW40" s="509"/>
      <c r="AX40" s="510"/>
      <c r="AY40" s="511"/>
      <c r="AZ40" s="509"/>
      <c r="BA40" s="509"/>
      <c r="BB40" s="509"/>
      <c r="BC40" s="510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</row>
    <row r="41" spans="1:114" ht="21" customHeight="1">
      <c r="A41" s="287" t="s">
        <v>543</v>
      </c>
      <c r="B41" s="304" t="s">
        <v>471</v>
      </c>
      <c r="C41" s="519"/>
      <c r="D41" s="509"/>
      <c r="E41" s="509"/>
      <c r="F41" s="509"/>
      <c r="G41" s="509"/>
      <c r="H41" s="509"/>
      <c r="I41" s="509"/>
      <c r="J41" s="518"/>
      <c r="K41" s="518"/>
      <c r="L41" s="509"/>
      <c r="M41" s="509"/>
      <c r="N41" s="509"/>
      <c r="O41" s="510"/>
      <c r="P41" s="511"/>
      <c r="Q41" s="509"/>
      <c r="R41" s="509"/>
      <c r="S41" s="509"/>
      <c r="T41" s="510"/>
      <c r="U41" s="511"/>
      <c r="V41" s="509"/>
      <c r="W41" s="509"/>
      <c r="X41" s="509"/>
      <c r="Y41" s="510"/>
      <c r="Z41" s="511"/>
      <c r="AA41" s="509"/>
      <c r="AB41" s="509"/>
      <c r="AC41" s="509"/>
      <c r="AD41" s="510"/>
      <c r="AE41" s="511"/>
      <c r="AF41" s="509"/>
      <c r="AG41" s="509"/>
      <c r="AH41" s="509"/>
      <c r="AI41" s="510"/>
      <c r="AJ41" s="511"/>
      <c r="AK41" s="509"/>
      <c r="AL41" s="509"/>
      <c r="AM41" s="509"/>
      <c r="AN41" s="510"/>
      <c r="AO41" s="511"/>
      <c r="AP41" s="509"/>
      <c r="AQ41" s="509"/>
      <c r="AR41" s="509"/>
      <c r="AS41" s="510"/>
      <c r="AT41" s="511"/>
      <c r="AU41" s="509"/>
      <c r="AV41" s="509"/>
      <c r="AW41" s="509"/>
      <c r="AX41" s="510"/>
      <c r="AY41" s="511"/>
      <c r="AZ41" s="509"/>
      <c r="BA41" s="509"/>
      <c r="BB41" s="509"/>
      <c r="BC41" s="510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</row>
    <row r="42" spans="1:114" ht="21" customHeight="1">
      <c r="A42" s="287" t="s">
        <v>544</v>
      </c>
      <c r="B42" s="304" t="s">
        <v>472</v>
      </c>
      <c r="C42" s="519"/>
      <c r="D42" s="509"/>
      <c r="E42" s="509"/>
      <c r="F42" s="509"/>
      <c r="G42" s="509"/>
      <c r="H42" s="509"/>
      <c r="I42" s="509"/>
      <c r="J42" s="518"/>
      <c r="K42" s="518"/>
      <c r="L42" s="509"/>
      <c r="M42" s="509"/>
      <c r="N42" s="509"/>
      <c r="O42" s="510"/>
      <c r="P42" s="511"/>
      <c r="Q42" s="509"/>
      <c r="R42" s="509"/>
      <c r="S42" s="509"/>
      <c r="T42" s="510"/>
      <c r="U42" s="511"/>
      <c r="V42" s="509"/>
      <c r="W42" s="509"/>
      <c r="X42" s="509"/>
      <c r="Y42" s="510"/>
      <c r="Z42" s="511"/>
      <c r="AA42" s="509"/>
      <c r="AB42" s="509"/>
      <c r="AC42" s="509"/>
      <c r="AD42" s="510"/>
      <c r="AE42" s="511"/>
      <c r="AF42" s="509"/>
      <c r="AG42" s="509"/>
      <c r="AH42" s="509"/>
      <c r="AI42" s="510"/>
      <c r="AJ42" s="511"/>
      <c r="AK42" s="509"/>
      <c r="AL42" s="509"/>
      <c r="AM42" s="509"/>
      <c r="AN42" s="510"/>
      <c r="AO42" s="511"/>
      <c r="AP42" s="509"/>
      <c r="AQ42" s="509"/>
      <c r="AR42" s="509"/>
      <c r="AS42" s="510"/>
      <c r="AT42" s="511"/>
      <c r="AU42" s="509"/>
      <c r="AV42" s="509"/>
      <c r="AW42" s="509"/>
      <c r="AX42" s="510"/>
      <c r="AY42" s="511"/>
      <c r="AZ42" s="509"/>
      <c r="BA42" s="509"/>
      <c r="BB42" s="509"/>
      <c r="BC42" s="510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</row>
    <row r="43" spans="1:114" ht="21" customHeight="1">
      <c r="A43" s="287" t="s">
        <v>545</v>
      </c>
      <c r="B43" s="304" t="s">
        <v>547</v>
      </c>
      <c r="C43" s="519"/>
      <c r="D43" s="509"/>
      <c r="E43" s="509"/>
      <c r="F43" s="509"/>
      <c r="G43" s="509"/>
      <c r="H43" s="509"/>
      <c r="I43" s="509"/>
      <c r="J43" s="518"/>
      <c r="K43" s="518"/>
      <c r="L43" s="509"/>
      <c r="M43" s="509"/>
      <c r="N43" s="509"/>
      <c r="O43" s="510"/>
      <c r="P43" s="511"/>
      <c r="Q43" s="509"/>
      <c r="R43" s="509"/>
      <c r="S43" s="509"/>
      <c r="T43" s="510"/>
      <c r="U43" s="511"/>
      <c r="V43" s="509"/>
      <c r="W43" s="509"/>
      <c r="X43" s="509"/>
      <c r="Y43" s="510"/>
      <c r="Z43" s="511"/>
      <c r="AA43" s="509"/>
      <c r="AB43" s="509"/>
      <c r="AC43" s="509"/>
      <c r="AD43" s="510"/>
      <c r="AE43" s="511"/>
      <c r="AF43" s="509"/>
      <c r="AG43" s="509"/>
      <c r="AH43" s="509"/>
      <c r="AI43" s="510"/>
      <c r="AJ43" s="511"/>
      <c r="AK43" s="509"/>
      <c r="AL43" s="509"/>
      <c r="AM43" s="509"/>
      <c r="AN43" s="510"/>
      <c r="AO43" s="511"/>
      <c r="AP43" s="509"/>
      <c r="AQ43" s="509"/>
      <c r="AR43" s="509"/>
      <c r="AS43" s="510"/>
      <c r="AT43" s="511"/>
      <c r="AU43" s="509"/>
      <c r="AV43" s="509"/>
      <c r="AW43" s="509"/>
      <c r="AX43" s="510"/>
      <c r="AY43" s="511"/>
      <c r="AZ43" s="509"/>
      <c r="BA43" s="509"/>
      <c r="BB43" s="509"/>
      <c r="BC43" s="510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</row>
    <row r="44" spans="1:114" ht="42" customHeight="1">
      <c r="A44" s="308" t="s">
        <v>546</v>
      </c>
      <c r="B44" s="304" t="s">
        <v>473</v>
      </c>
      <c r="C44" s="520"/>
      <c r="D44" s="500"/>
      <c r="E44" s="500"/>
      <c r="F44" s="500"/>
      <c r="G44" s="500"/>
      <c r="H44" s="500"/>
      <c r="I44" s="500"/>
      <c r="J44" s="508"/>
      <c r="K44" s="508"/>
      <c r="L44" s="500"/>
      <c r="M44" s="500"/>
      <c r="N44" s="500"/>
      <c r="O44" s="498"/>
      <c r="P44" s="502"/>
      <c r="Q44" s="500"/>
      <c r="R44" s="500"/>
      <c r="S44" s="500"/>
      <c r="T44" s="498"/>
      <c r="U44" s="502"/>
      <c r="V44" s="500"/>
      <c r="W44" s="500"/>
      <c r="X44" s="500"/>
      <c r="Y44" s="498"/>
      <c r="Z44" s="502"/>
      <c r="AA44" s="500"/>
      <c r="AB44" s="500"/>
      <c r="AC44" s="500"/>
      <c r="AD44" s="498"/>
      <c r="AE44" s="502"/>
      <c r="AF44" s="500"/>
      <c r="AG44" s="500"/>
      <c r="AH44" s="500"/>
      <c r="AI44" s="498"/>
      <c r="AJ44" s="502"/>
      <c r="AK44" s="500"/>
      <c r="AL44" s="500"/>
      <c r="AM44" s="500"/>
      <c r="AN44" s="498"/>
      <c r="AO44" s="502"/>
      <c r="AP44" s="500"/>
      <c r="AQ44" s="500"/>
      <c r="AR44" s="500"/>
      <c r="AS44" s="498"/>
      <c r="AT44" s="502"/>
      <c r="AU44" s="500"/>
      <c r="AV44" s="500"/>
      <c r="AW44" s="500"/>
      <c r="AX44" s="498"/>
      <c r="AY44" s="502"/>
      <c r="AZ44" s="500"/>
      <c r="BA44" s="500"/>
      <c r="BB44" s="500"/>
      <c r="BC44" s="498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</row>
    <row r="45" spans="1:114" ht="28.5" customHeight="1">
      <c r="A45" s="301" t="s">
        <v>528</v>
      </c>
      <c r="B45" s="288" t="s">
        <v>356</v>
      </c>
      <c r="C45" s="499">
        <v>3</v>
      </c>
      <c r="D45" s="499"/>
      <c r="E45" s="499"/>
      <c r="F45" s="499"/>
      <c r="G45" s="499">
        <v>3</v>
      </c>
      <c r="H45" s="499"/>
      <c r="I45" s="499">
        <v>4</v>
      </c>
      <c r="J45" s="506">
        <f>I45*30</f>
        <v>120</v>
      </c>
      <c r="K45" s="506">
        <v>30</v>
      </c>
      <c r="L45" s="499">
        <v>16</v>
      </c>
      <c r="M45" s="499"/>
      <c r="N45" s="499">
        <v>14</v>
      </c>
      <c r="O45" s="497">
        <f>J45-K45</f>
        <v>90</v>
      </c>
      <c r="P45" s="516"/>
      <c r="Q45" s="512"/>
      <c r="R45" s="512"/>
      <c r="S45" s="512"/>
      <c r="T45" s="514"/>
      <c r="U45" s="516"/>
      <c r="V45" s="512"/>
      <c r="W45" s="512"/>
      <c r="X45" s="512"/>
      <c r="Y45" s="514"/>
      <c r="Z45" s="501">
        <v>16</v>
      </c>
      <c r="AA45" s="499"/>
      <c r="AB45" s="499">
        <v>14</v>
      </c>
      <c r="AC45" s="499">
        <v>90</v>
      </c>
      <c r="AD45" s="497">
        <v>4</v>
      </c>
      <c r="AE45" s="501"/>
      <c r="AF45" s="499"/>
      <c r="AG45" s="499"/>
      <c r="AH45" s="499"/>
      <c r="AI45" s="497"/>
      <c r="AJ45" s="501"/>
      <c r="AK45" s="499"/>
      <c r="AL45" s="499"/>
      <c r="AM45" s="499"/>
      <c r="AN45" s="497"/>
      <c r="AO45" s="501"/>
      <c r="AP45" s="499"/>
      <c r="AQ45" s="499"/>
      <c r="AR45" s="499"/>
      <c r="AS45" s="497"/>
      <c r="AT45" s="501"/>
      <c r="AU45" s="499"/>
      <c r="AV45" s="499"/>
      <c r="AW45" s="499"/>
      <c r="AX45" s="497"/>
      <c r="AY45" s="501"/>
      <c r="AZ45" s="499"/>
      <c r="BA45" s="499"/>
      <c r="BB45" s="499"/>
      <c r="BC45" s="497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</row>
    <row r="46" spans="1:114" ht="26.25" customHeight="1" thickBot="1">
      <c r="A46" s="301" t="s">
        <v>529</v>
      </c>
      <c r="B46" s="304" t="s">
        <v>452</v>
      </c>
      <c r="C46" s="505"/>
      <c r="D46" s="505"/>
      <c r="E46" s="505"/>
      <c r="F46" s="505"/>
      <c r="G46" s="505"/>
      <c r="H46" s="505"/>
      <c r="I46" s="505"/>
      <c r="J46" s="507"/>
      <c r="K46" s="507"/>
      <c r="L46" s="505"/>
      <c r="M46" s="505"/>
      <c r="N46" s="505"/>
      <c r="O46" s="503"/>
      <c r="P46" s="517"/>
      <c r="Q46" s="513"/>
      <c r="R46" s="513"/>
      <c r="S46" s="513"/>
      <c r="T46" s="515"/>
      <c r="U46" s="517"/>
      <c r="V46" s="513"/>
      <c r="W46" s="513"/>
      <c r="X46" s="513"/>
      <c r="Y46" s="515"/>
      <c r="Z46" s="504"/>
      <c r="AA46" s="505"/>
      <c r="AB46" s="505"/>
      <c r="AC46" s="505"/>
      <c r="AD46" s="503"/>
      <c r="AE46" s="504"/>
      <c r="AF46" s="505"/>
      <c r="AG46" s="505"/>
      <c r="AH46" s="505"/>
      <c r="AI46" s="503"/>
      <c r="AJ46" s="504"/>
      <c r="AK46" s="505"/>
      <c r="AL46" s="505"/>
      <c r="AM46" s="505"/>
      <c r="AN46" s="503"/>
      <c r="AO46" s="504"/>
      <c r="AP46" s="505"/>
      <c r="AQ46" s="505"/>
      <c r="AR46" s="505"/>
      <c r="AS46" s="503"/>
      <c r="AT46" s="504"/>
      <c r="AU46" s="505"/>
      <c r="AV46" s="505"/>
      <c r="AW46" s="505"/>
      <c r="AX46" s="503"/>
      <c r="AY46" s="504"/>
      <c r="AZ46" s="505"/>
      <c r="BA46" s="505"/>
      <c r="BB46" s="505"/>
      <c r="BC46" s="503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</row>
    <row r="47" spans="1:114" ht="22.5" customHeight="1" thickBot="1" thickTop="1">
      <c r="A47" s="569" t="s">
        <v>505</v>
      </c>
      <c r="B47" s="570"/>
      <c r="C47" s="299">
        <v>1</v>
      </c>
      <c r="D47" s="299">
        <v>2</v>
      </c>
      <c r="E47" s="299">
        <f>SUM(E26:E44)</f>
        <v>0</v>
      </c>
      <c r="F47" s="299">
        <f>SUM(F26:F44)</f>
        <v>0</v>
      </c>
      <c r="G47" s="299">
        <v>1</v>
      </c>
      <c r="H47" s="299">
        <f>SUM(H26:H44)</f>
        <v>0</v>
      </c>
      <c r="I47" s="299">
        <f>SUM(I26:I46)</f>
        <v>10</v>
      </c>
      <c r="J47" s="299">
        <f>SUM(J26:J46)</f>
        <v>300</v>
      </c>
      <c r="K47" s="299">
        <f aca="true" t="shared" si="5" ref="K47:BC47">SUM(K26:K46)</f>
        <v>90</v>
      </c>
      <c r="L47" s="299">
        <f t="shared" si="5"/>
        <v>48</v>
      </c>
      <c r="M47" s="299">
        <f t="shared" si="5"/>
        <v>28</v>
      </c>
      <c r="N47" s="299">
        <f t="shared" si="5"/>
        <v>14</v>
      </c>
      <c r="O47" s="299">
        <f t="shared" si="5"/>
        <v>210</v>
      </c>
      <c r="P47" s="299">
        <f t="shared" si="5"/>
        <v>0</v>
      </c>
      <c r="Q47" s="299">
        <f t="shared" si="5"/>
        <v>0</v>
      </c>
      <c r="R47" s="299">
        <f t="shared" si="5"/>
        <v>0</v>
      </c>
      <c r="S47" s="299">
        <f t="shared" si="5"/>
        <v>0</v>
      </c>
      <c r="T47" s="299">
        <f t="shared" si="5"/>
        <v>0</v>
      </c>
      <c r="U47" s="299">
        <f t="shared" si="5"/>
        <v>0</v>
      </c>
      <c r="V47" s="299">
        <f t="shared" si="5"/>
        <v>0</v>
      </c>
      <c r="W47" s="299">
        <f t="shared" si="5"/>
        <v>0</v>
      </c>
      <c r="X47" s="299">
        <f t="shared" si="5"/>
        <v>0</v>
      </c>
      <c r="Y47" s="299">
        <f t="shared" si="5"/>
        <v>0</v>
      </c>
      <c r="Z47" s="299">
        <f t="shared" si="5"/>
        <v>32</v>
      </c>
      <c r="AA47" s="299">
        <f t="shared" si="5"/>
        <v>14</v>
      </c>
      <c r="AB47" s="299">
        <f t="shared" si="5"/>
        <v>14</v>
      </c>
      <c r="AC47" s="299">
        <f t="shared" si="5"/>
        <v>150</v>
      </c>
      <c r="AD47" s="299">
        <f t="shared" si="5"/>
        <v>7</v>
      </c>
      <c r="AE47" s="299">
        <f t="shared" si="5"/>
        <v>0</v>
      </c>
      <c r="AF47" s="299">
        <f t="shared" si="5"/>
        <v>0</v>
      </c>
      <c r="AG47" s="299">
        <f t="shared" si="5"/>
        <v>0</v>
      </c>
      <c r="AH47" s="299">
        <f t="shared" si="5"/>
        <v>0</v>
      </c>
      <c r="AI47" s="299">
        <f t="shared" si="5"/>
        <v>0</v>
      </c>
      <c r="AJ47" s="299">
        <f t="shared" si="5"/>
        <v>0</v>
      </c>
      <c r="AK47" s="299">
        <f t="shared" si="5"/>
        <v>0</v>
      </c>
      <c r="AL47" s="299">
        <f t="shared" si="5"/>
        <v>0</v>
      </c>
      <c r="AM47" s="299">
        <f t="shared" si="5"/>
        <v>0</v>
      </c>
      <c r="AN47" s="299">
        <f t="shared" si="5"/>
        <v>0</v>
      </c>
      <c r="AO47" s="299">
        <f t="shared" si="5"/>
        <v>0</v>
      </c>
      <c r="AP47" s="299">
        <f t="shared" si="5"/>
        <v>0</v>
      </c>
      <c r="AQ47" s="299">
        <f t="shared" si="5"/>
        <v>0</v>
      </c>
      <c r="AR47" s="299">
        <f t="shared" si="5"/>
        <v>0</v>
      </c>
      <c r="AS47" s="299">
        <f t="shared" si="5"/>
        <v>0</v>
      </c>
      <c r="AT47" s="299">
        <f t="shared" si="5"/>
        <v>16</v>
      </c>
      <c r="AU47" s="299">
        <f t="shared" si="5"/>
        <v>14</v>
      </c>
      <c r="AV47" s="299">
        <f t="shared" si="5"/>
        <v>0</v>
      </c>
      <c r="AW47" s="299">
        <f t="shared" si="5"/>
        <v>60</v>
      </c>
      <c r="AX47" s="299">
        <f t="shared" si="5"/>
        <v>3</v>
      </c>
      <c r="AY47" s="299">
        <f t="shared" si="5"/>
        <v>0</v>
      </c>
      <c r="AZ47" s="299">
        <f t="shared" si="5"/>
        <v>0</v>
      </c>
      <c r="BA47" s="299">
        <f t="shared" si="5"/>
        <v>0</v>
      </c>
      <c r="BB47" s="299">
        <f t="shared" si="5"/>
        <v>0</v>
      </c>
      <c r="BC47" s="299">
        <f t="shared" si="5"/>
        <v>0</v>
      </c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</row>
    <row r="48" spans="1:114" ht="22.5" customHeight="1" thickBot="1" thickTop="1">
      <c r="A48" s="550" t="s">
        <v>335</v>
      </c>
      <c r="B48" s="551"/>
      <c r="C48" s="299">
        <f>C24+C47</f>
        <v>8</v>
      </c>
      <c r="D48" s="299">
        <v>15</v>
      </c>
      <c r="E48" s="299">
        <f aca="true" t="shared" si="6" ref="E48:AJ48">E24+E47</f>
        <v>0</v>
      </c>
      <c r="F48" s="299">
        <f t="shared" si="6"/>
        <v>0</v>
      </c>
      <c r="G48" s="299">
        <f t="shared" si="6"/>
        <v>5</v>
      </c>
      <c r="H48" s="299">
        <f t="shared" si="6"/>
        <v>0</v>
      </c>
      <c r="I48" s="299">
        <f t="shared" si="6"/>
        <v>83</v>
      </c>
      <c r="J48" s="299">
        <f t="shared" si="6"/>
        <v>2490</v>
      </c>
      <c r="K48" s="299">
        <f t="shared" si="6"/>
        <v>870</v>
      </c>
      <c r="L48" s="299">
        <f t="shared" si="6"/>
        <v>244</v>
      </c>
      <c r="M48" s="299">
        <f t="shared" si="6"/>
        <v>528</v>
      </c>
      <c r="N48" s="299">
        <f t="shared" si="6"/>
        <v>98</v>
      </c>
      <c r="O48" s="299">
        <f t="shared" si="6"/>
        <v>1620</v>
      </c>
      <c r="P48" s="299">
        <f t="shared" si="6"/>
        <v>42</v>
      </c>
      <c r="Q48" s="299">
        <f t="shared" si="6"/>
        <v>84</v>
      </c>
      <c r="R48" s="299">
        <f t="shared" si="6"/>
        <v>28</v>
      </c>
      <c r="S48" s="299">
        <f t="shared" si="6"/>
        <v>266</v>
      </c>
      <c r="T48" s="299">
        <f t="shared" si="6"/>
        <v>14</v>
      </c>
      <c r="U48" s="299">
        <f t="shared" si="6"/>
        <v>74</v>
      </c>
      <c r="V48" s="299">
        <f t="shared" si="6"/>
        <v>104</v>
      </c>
      <c r="W48" s="299">
        <f t="shared" si="6"/>
        <v>28</v>
      </c>
      <c r="X48" s="299">
        <f t="shared" si="6"/>
        <v>424</v>
      </c>
      <c r="Y48" s="299">
        <f t="shared" si="6"/>
        <v>21</v>
      </c>
      <c r="Z48" s="299">
        <f t="shared" si="6"/>
        <v>64</v>
      </c>
      <c r="AA48" s="299">
        <f t="shared" si="6"/>
        <v>98</v>
      </c>
      <c r="AB48" s="299">
        <f t="shared" si="6"/>
        <v>42</v>
      </c>
      <c r="AC48" s="299">
        <f t="shared" si="6"/>
        <v>366</v>
      </c>
      <c r="AD48" s="299">
        <f t="shared" si="6"/>
        <v>19</v>
      </c>
      <c r="AE48" s="299">
        <f t="shared" si="6"/>
        <v>32</v>
      </c>
      <c r="AF48" s="299">
        <f t="shared" si="6"/>
        <v>104</v>
      </c>
      <c r="AG48" s="299">
        <f t="shared" si="6"/>
        <v>0</v>
      </c>
      <c r="AH48" s="299">
        <f t="shared" si="6"/>
        <v>224</v>
      </c>
      <c r="AI48" s="299">
        <f t="shared" si="6"/>
        <v>12</v>
      </c>
      <c r="AJ48" s="299">
        <f t="shared" si="6"/>
        <v>0</v>
      </c>
      <c r="AK48" s="299">
        <f aca="true" t="shared" si="7" ref="AK48:BC48">AK24+AK47</f>
        <v>50</v>
      </c>
      <c r="AL48" s="299">
        <f t="shared" si="7"/>
        <v>0</v>
      </c>
      <c r="AM48" s="299">
        <f t="shared" si="7"/>
        <v>100</v>
      </c>
      <c r="AN48" s="299">
        <f t="shared" si="7"/>
        <v>5</v>
      </c>
      <c r="AO48" s="299">
        <f t="shared" si="7"/>
        <v>16</v>
      </c>
      <c r="AP48" s="299">
        <f t="shared" si="7"/>
        <v>34</v>
      </c>
      <c r="AQ48" s="299">
        <f t="shared" si="7"/>
        <v>0</v>
      </c>
      <c r="AR48" s="299">
        <f t="shared" si="7"/>
        <v>100</v>
      </c>
      <c r="AS48" s="299">
        <f t="shared" si="7"/>
        <v>5</v>
      </c>
      <c r="AT48" s="299">
        <f t="shared" si="7"/>
        <v>16</v>
      </c>
      <c r="AU48" s="299">
        <f t="shared" si="7"/>
        <v>34</v>
      </c>
      <c r="AV48" s="299">
        <f t="shared" si="7"/>
        <v>0</v>
      </c>
      <c r="AW48" s="299">
        <f t="shared" si="7"/>
        <v>100</v>
      </c>
      <c r="AX48" s="299">
        <f t="shared" si="7"/>
        <v>5</v>
      </c>
      <c r="AY48" s="299">
        <f t="shared" si="7"/>
        <v>0</v>
      </c>
      <c r="AZ48" s="299">
        <f t="shared" si="7"/>
        <v>20</v>
      </c>
      <c r="BA48" s="299">
        <f t="shared" si="7"/>
        <v>0</v>
      </c>
      <c r="BB48" s="299">
        <f t="shared" si="7"/>
        <v>40</v>
      </c>
      <c r="BC48" s="299">
        <f t="shared" si="7"/>
        <v>2</v>
      </c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</row>
    <row r="49" spans="1:114" ht="22.5" customHeight="1" thickTop="1">
      <c r="A49" s="561" t="s">
        <v>339</v>
      </c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2"/>
      <c r="AY49" s="562"/>
      <c r="AZ49" s="562"/>
      <c r="BA49" s="562"/>
      <c r="BB49" s="562"/>
      <c r="BC49" s="562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</row>
    <row r="50" spans="1:114" ht="22.5" customHeight="1">
      <c r="A50" s="566" t="s">
        <v>504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7"/>
      <c r="BC50" s="567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</row>
    <row r="51" spans="1:114" ht="22.5" customHeight="1">
      <c r="A51" s="287" t="s">
        <v>396</v>
      </c>
      <c r="B51" s="288" t="s">
        <v>354</v>
      </c>
      <c r="C51" s="287"/>
      <c r="D51" s="287">
        <v>1</v>
      </c>
      <c r="E51" s="287"/>
      <c r="F51" s="287"/>
      <c r="G51" s="287">
        <v>1</v>
      </c>
      <c r="H51" s="287"/>
      <c r="I51" s="287">
        <v>3</v>
      </c>
      <c r="J51" s="289">
        <f>I51*30</f>
        <v>90</v>
      </c>
      <c r="K51" s="289">
        <f aca="true" t="shared" si="8" ref="K51:K58">SUM(L51:N51)</f>
        <v>30</v>
      </c>
      <c r="L51" s="287">
        <v>16</v>
      </c>
      <c r="M51" s="287"/>
      <c r="N51" s="287">
        <v>14</v>
      </c>
      <c r="O51" s="290">
        <f>J51-K51</f>
        <v>60</v>
      </c>
      <c r="P51" s="296">
        <v>16</v>
      </c>
      <c r="Q51" s="287"/>
      <c r="R51" s="287">
        <v>14</v>
      </c>
      <c r="S51" s="287">
        <f>O51</f>
        <v>60</v>
      </c>
      <c r="T51" s="297">
        <v>3</v>
      </c>
      <c r="U51" s="296"/>
      <c r="V51" s="287"/>
      <c r="W51" s="287"/>
      <c r="X51" s="287"/>
      <c r="Y51" s="297"/>
      <c r="Z51" s="296"/>
      <c r="AA51" s="287"/>
      <c r="AB51" s="287"/>
      <c r="AC51" s="287"/>
      <c r="AD51" s="297"/>
      <c r="AE51" s="296"/>
      <c r="AF51" s="287"/>
      <c r="AG51" s="287"/>
      <c r="AH51" s="287"/>
      <c r="AI51" s="297"/>
      <c r="AJ51" s="296"/>
      <c r="AK51" s="287"/>
      <c r="AL51" s="287"/>
      <c r="AM51" s="287"/>
      <c r="AN51" s="297"/>
      <c r="AO51" s="296"/>
      <c r="AP51" s="287"/>
      <c r="AQ51" s="287"/>
      <c r="AR51" s="287"/>
      <c r="AS51" s="297"/>
      <c r="AT51" s="296"/>
      <c r="AU51" s="287"/>
      <c r="AV51" s="287"/>
      <c r="AW51" s="287"/>
      <c r="AX51" s="297"/>
      <c r="AY51" s="294"/>
      <c r="AZ51" s="287"/>
      <c r="BA51" s="287"/>
      <c r="BB51" s="287"/>
      <c r="BC51" s="29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</row>
    <row r="52" spans="1:114" ht="34.5" customHeight="1">
      <c r="A52" s="308" t="s">
        <v>397</v>
      </c>
      <c r="B52" s="288" t="s">
        <v>446</v>
      </c>
      <c r="C52" s="287"/>
      <c r="D52" s="287">
        <v>1</v>
      </c>
      <c r="E52" s="287"/>
      <c r="F52" s="287"/>
      <c r="G52" s="287">
        <v>1</v>
      </c>
      <c r="H52" s="287"/>
      <c r="I52" s="287">
        <v>3</v>
      </c>
      <c r="J52" s="289">
        <v>90</v>
      </c>
      <c r="K52" s="289">
        <f t="shared" si="8"/>
        <v>30</v>
      </c>
      <c r="L52" s="287">
        <v>16</v>
      </c>
      <c r="M52" s="287"/>
      <c r="N52" s="287">
        <v>14</v>
      </c>
      <c r="O52" s="290">
        <v>60</v>
      </c>
      <c r="P52" s="296">
        <v>16</v>
      </c>
      <c r="Q52" s="287"/>
      <c r="R52" s="287">
        <v>14</v>
      </c>
      <c r="S52" s="287">
        <f>O52</f>
        <v>60</v>
      </c>
      <c r="T52" s="297">
        <v>3</v>
      </c>
      <c r="U52" s="296"/>
      <c r="V52" s="287"/>
      <c r="W52" s="287"/>
      <c r="X52" s="287"/>
      <c r="Y52" s="297"/>
      <c r="Z52" s="296"/>
      <c r="AA52" s="287"/>
      <c r="AB52" s="287"/>
      <c r="AC52" s="287"/>
      <c r="AD52" s="297"/>
      <c r="AE52" s="296"/>
      <c r="AF52" s="287"/>
      <c r="AG52" s="287"/>
      <c r="AH52" s="287"/>
      <c r="AI52" s="297"/>
      <c r="AJ52" s="296"/>
      <c r="AK52" s="287"/>
      <c r="AL52" s="287"/>
      <c r="AM52" s="287"/>
      <c r="AN52" s="297"/>
      <c r="AO52" s="296"/>
      <c r="AP52" s="287"/>
      <c r="AQ52" s="287"/>
      <c r="AR52" s="287"/>
      <c r="AS52" s="297"/>
      <c r="AT52" s="296"/>
      <c r="AU52" s="287"/>
      <c r="AV52" s="287"/>
      <c r="AW52" s="287"/>
      <c r="AX52" s="297"/>
      <c r="AY52" s="294"/>
      <c r="AZ52" s="287"/>
      <c r="BA52" s="287"/>
      <c r="BB52" s="287"/>
      <c r="BC52" s="29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</row>
    <row r="53" spans="1:114" ht="22.5" customHeight="1">
      <c r="A53" s="287" t="s">
        <v>398</v>
      </c>
      <c r="B53" s="288" t="s">
        <v>428</v>
      </c>
      <c r="C53" s="306" t="s">
        <v>369</v>
      </c>
      <c r="D53" s="306"/>
      <c r="E53" s="306">
        <v>2</v>
      </c>
      <c r="F53" s="306"/>
      <c r="G53" s="306"/>
      <c r="H53" s="306"/>
      <c r="I53" s="306">
        <v>12</v>
      </c>
      <c r="J53" s="307">
        <f aca="true" t="shared" si="9" ref="J53:J59">I53*30</f>
        <v>360</v>
      </c>
      <c r="K53" s="289">
        <f t="shared" si="8"/>
        <v>100</v>
      </c>
      <c r="L53" s="306">
        <v>52</v>
      </c>
      <c r="M53" s="306"/>
      <c r="N53" s="306">
        <v>48</v>
      </c>
      <c r="O53" s="306">
        <f>J53-K53</f>
        <v>260</v>
      </c>
      <c r="P53" s="306">
        <v>32</v>
      </c>
      <c r="Q53" s="306"/>
      <c r="R53" s="306">
        <v>28</v>
      </c>
      <c r="S53" s="306">
        <f>T53*30-P53-Q53-R53</f>
        <v>150</v>
      </c>
      <c r="T53" s="306">
        <v>7</v>
      </c>
      <c r="U53" s="296">
        <v>20</v>
      </c>
      <c r="V53" s="287"/>
      <c r="W53" s="287">
        <v>20</v>
      </c>
      <c r="X53" s="306">
        <f>Y53*30-U53-V53-W53</f>
        <v>110</v>
      </c>
      <c r="Y53" s="306">
        <v>5</v>
      </c>
      <c r="Z53" s="296"/>
      <c r="AA53" s="287"/>
      <c r="AB53" s="287"/>
      <c r="AC53" s="287"/>
      <c r="AD53" s="297"/>
      <c r="AE53" s="296"/>
      <c r="AF53" s="287"/>
      <c r="AG53" s="287"/>
      <c r="AH53" s="287"/>
      <c r="AI53" s="297"/>
      <c r="AJ53" s="296"/>
      <c r="AK53" s="287"/>
      <c r="AL53" s="287"/>
      <c r="AM53" s="287"/>
      <c r="AN53" s="297"/>
      <c r="AO53" s="296"/>
      <c r="AP53" s="287"/>
      <c r="AQ53" s="287"/>
      <c r="AR53" s="287"/>
      <c r="AS53" s="297"/>
      <c r="AT53" s="296"/>
      <c r="AU53" s="287"/>
      <c r="AV53" s="287"/>
      <c r="AW53" s="287"/>
      <c r="AX53" s="297"/>
      <c r="AY53" s="294"/>
      <c r="AZ53" s="287"/>
      <c r="BA53" s="287"/>
      <c r="BB53" s="287"/>
      <c r="BC53" s="29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</row>
    <row r="54" spans="1:114" ht="22.5" customHeight="1">
      <c r="A54" s="287" t="s">
        <v>399</v>
      </c>
      <c r="B54" s="288" t="s">
        <v>438</v>
      </c>
      <c r="C54" s="287">
        <v>1</v>
      </c>
      <c r="D54" s="287"/>
      <c r="E54" s="287"/>
      <c r="F54" s="287"/>
      <c r="G54" s="287">
        <v>1</v>
      </c>
      <c r="H54" s="287"/>
      <c r="I54" s="287">
        <v>4</v>
      </c>
      <c r="J54" s="289">
        <f t="shared" si="9"/>
        <v>120</v>
      </c>
      <c r="K54" s="289">
        <f t="shared" si="8"/>
        <v>30</v>
      </c>
      <c r="L54" s="287">
        <f>P54+U54+Z54</f>
        <v>16</v>
      </c>
      <c r="M54" s="287"/>
      <c r="N54" s="287">
        <f>R54+W54+AB54</f>
        <v>14</v>
      </c>
      <c r="O54" s="290">
        <f aca="true" t="shared" si="10" ref="O54:O64">J54-K54</f>
        <v>90</v>
      </c>
      <c r="P54" s="296">
        <v>16</v>
      </c>
      <c r="Q54" s="287"/>
      <c r="R54" s="287">
        <v>14</v>
      </c>
      <c r="S54" s="287">
        <v>90</v>
      </c>
      <c r="T54" s="297">
        <v>4</v>
      </c>
      <c r="U54" s="296"/>
      <c r="V54" s="287"/>
      <c r="W54" s="287"/>
      <c r="X54" s="287"/>
      <c r="Y54" s="297"/>
      <c r="Z54" s="296"/>
      <c r="AA54" s="287"/>
      <c r="AB54" s="287"/>
      <c r="AC54" s="287"/>
      <c r="AD54" s="297"/>
      <c r="AE54" s="296"/>
      <c r="AF54" s="287"/>
      <c r="AG54" s="287"/>
      <c r="AH54" s="287"/>
      <c r="AI54" s="297"/>
      <c r="AJ54" s="296"/>
      <c r="AK54" s="287"/>
      <c r="AL54" s="287"/>
      <c r="AM54" s="287"/>
      <c r="AN54" s="297"/>
      <c r="AO54" s="296"/>
      <c r="AP54" s="287"/>
      <c r="AQ54" s="287"/>
      <c r="AR54" s="287"/>
      <c r="AS54" s="297"/>
      <c r="AT54" s="296"/>
      <c r="AU54" s="287"/>
      <c r="AV54" s="287"/>
      <c r="AW54" s="287"/>
      <c r="AX54" s="297"/>
      <c r="AY54" s="294"/>
      <c r="AZ54" s="287"/>
      <c r="BA54" s="287"/>
      <c r="BB54" s="287"/>
      <c r="BC54" s="29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</row>
    <row r="55" spans="1:114" ht="22.5" customHeight="1">
      <c r="A55" s="287" t="s">
        <v>400</v>
      </c>
      <c r="B55" s="288" t="s">
        <v>439</v>
      </c>
      <c r="C55" s="287">
        <v>3</v>
      </c>
      <c r="D55" s="287"/>
      <c r="E55" s="287"/>
      <c r="F55" s="287"/>
      <c r="G55" s="287"/>
      <c r="H55" s="287"/>
      <c r="I55" s="287">
        <v>4</v>
      </c>
      <c r="J55" s="289">
        <f>I55*30</f>
        <v>120</v>
      </c>
      <c r="K55" s="289">
        <f>SUM(L55:N55)</f>
        <v>30</v>
      </c>
      <c r="L55" s="287">
        <f>P55+U55+Z55</f>
        <v>16</v>
      </c>
      <c r="M55" s="287"/>
      <c r="N55" s="287">
        <f>R55+W55+AB55</f>
        <v>14</v>
      </c>
      <c r="O55" s="290">
        <f>J55-K55</f>
        <v>90</v>
      </c>
      <c r="P55" s="296"/>
      <c r="Q55" s="287"/>
      <c r="R55" s="287"/>
      <c r="S55" s="287"/>
      <c r="T55" s="297"/>
      <c r="U55" s="296"/>
      <c r="V55" s="287"/>
      <c r="W55" s="287"/>
      <c r="X55" s="287"/>
      <c r="Y55" s="297"/>
      <c r="Z55" s="296">
        <v>16</v>
      </c>
      <c r="AA55" s="287"/>
      <c r="AB55" s="287">
        <v>14</v>
      </c>
      <c r="AC55" s="287">
        <v>90</v>
      </c>
      <c r="AD55" s="297">
        <v>4</v>
      </c>
      <c r="AE55" s="296"/>
      <c r="AF55" s="287"/>
      <c r="AG55" s="287"/>
      <c r="AH55" s="287"/>
      <c r="AI55" s="297"/>
      <c r="AJ55" s="296"/>
      <c r="AK55" s="287"/>
      <c r="AL55" s="287"/>
      <c r="AM55" s="287"/>
      <c r="AN55" s="297"/>
      <c r="AO55" s="296"/>
      <c r="AP55" s="287"/>
      <c r="AQ55" s="287"/>
      <c r="AR55" s="287"/>
      <c r="AS55" s="297"/>
      <c r="AT55" s="296"/>
      <c r="AU55" s="287"/>
      <c r="AV55" s="287"/>
      <c r="AW55" s="287"/>
      <c r="AX55" s="297"/>
      <c r="AY55" s="294"/>
      <c r="AZ55" s="287"/>
      <c r="BA55" s="287"/>
      <c r="BB55" s="287"/>
      <c r="BC55" s="29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</row>
    <row r="56" spans="1:114" ht="22.5" customHeight="1">
      <c r="A56" s="287" t="s">
        <v>401</v>
      </c>
      <c r="B56" s="288" t="s">
        <v>483</v>
      </c>
      <c r="C56" s="287"/>
      <c r="D56" s="287">
        <v>3</v>
      </c>
      <c r="E56" s="287"/>
      <c r="F56" s="287"/>
      <c r="G56" s="287">
        <v>3</v>
      </c>
      <c r="H56" s="287"/>
      <c r="I56" s="287">
        <v>3</v>
      </c>
      <c r="J56" s="289">
        <f t="shared" si="9"/>
        <v>90</v>
      </c>
      <c r="K56" s="289">
        <f t="shared" si="8"/>
        <v>30</v>
      </c>
      <c r="L56" s="287">
        <f>Z56+AE56</f>
        <v>16</v>
      </c>
      <c r="M56" s="287"/>
      <c r="N56" s="287">
        <f>AB56+AG56</f>
        <v>14</v>
      </c>
      <c r="O56" s="290">
        <f t="shared" si="10"/>
        <v>60</v>
      </c>
      <c r="P56" s="296"/>
      <c r="Q56" s="287"/>
      <c r="R56" s="287"/>
      <c r="S56" s="287"/>
      <c r="T56" s="297"/>
      <c r="U56" s="296"/>
      <c r="V56" s="287"/>
      <c r="W56" s="287"/>
      <c r="X56" s="287"/>
      <c r="Y56" s="297"/>
      <c r="Z56" s="296">
        <v>16</v>
      </c>
      <c r="AA56" s="287"/>
      <c r="AB56" s="287">
        <v>14</v>
      </c>
      <c r="AC56" s="287">
        <v>60</v>
      </c>
      <c r="AD56" s="297">
        <v>3</v>
      </c>
      <c r="AE56" s="296"/>
      <c r="AF56" s="287"/>
      <c r="AG56" s="287"/>
      <c r="AH56" s="287"/>
      <c r="AI56" s="297"/>
      <c r="AJ56" s="296"/>
      <c r="AK56" s="287"/>
      <c r="AL56" s="287"/>
      <c r="AM56" s="287"/>
      <c r="AN56" s="297"/>
      <c r="AO56" s="296"/>
      <c r="AP56" s="287"/>
      <c r="AQ56" s="287"/>
      <c r="AR56" s="287"/>
      <c r="AS56" s="297"/>
      <c r="AT56" s="296"/>
      <c r="AU56" s="287"/>
      <c r="AV56" s="287"/>
      <c r="AW56" s="287"/>
      <c r="AX56" s="297"/>
      <c r="AY56" s="294"/>
      <c r="AZ56" s="287"/>
      <c r="BA56" s="287"/>
      <c r="BB56" s="287"/>
      <c r="BC56" s="29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75"/>
      <c r="CI56" s="275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275"/>
      <c r="CX56" s="275"/>
      <c r="CY56" s="275"/>
      <c r="CZ56" s="275"/>
      <c r="DA56" s="275"/>
      <c r="DB56" s="275"/>
      <c r="DC56" s="275"/>
      <c r="DD56" s="275"/>
      <c r="DE56" s="275"/>
      <c r="DF56" s="275"/>
      <c r="DG56" s="275"/>
      <c r="DH56" s="275"/>
      <c r="DI56" s="275"/>
      <c r="DJ56" s="275"/>
    </row>
    <row r="57" spans="1:114" s="317" customFormat="1" ht="24" customHeight="1">
      <c r="A57" s="308" t="s">
        <v>402</v>
      </c>
      <c r="B57" s="309" t="s">
        <v>355</v>
      </c>
      <c r="C57" s="308">
        <v>6</v>
      </c>
      <c r="D57" s="308">
        <v>7</v>
      </c>
      <c r="E57" s="308">
        <v>7</v>
      </c>
      <c r="F57" s="308"/>
      <c r="G57" s="308">
        <v>6</v>
      </c>
      <c r="H57" s="308"/>
      <c r="I57" s="308">
        <v>7</v>
      </c>
      <c r="J57" s="310">
        <f t="shared" si="9"/>
        <v>210</v>
      </c>
      <c r="K57" s="310">
        <f t="shared" si="8"/>
        <v>60</v>
      </c>
      <c r="L57" s="308">
        <v>32</v>
      </c>
      <c r="M57" s="308"/>
      <c r="N57" s="308">
        <v>28</v>
      </c>
      <c r="O57" s="311">
        <f t="shared" si="10"/>
        <v>150</v>
      </c>
      <c r="P57" s="312"/>
      <c r="Q57" s="308"/>
      <c r="R57" s="308"/>
      <c r="S57" s="308"/>
      <c r="T57" s="313"/>
      <c r="U57" s="312"/>
      <c r="V57" s="308"/>
      <c r="W57" s="308"/>
      <c r="X57" s="308"/>
      <c r="Y57" s="313"/>
      <c r="Z57" s="312"/>
      <c r="AA57" s="308"/>
      <c r="AB57" s="308"/>
      <c r="AC57" s="308"/>
      <c r="AD57" s="313"/>
      <c r="AE57" s="312"/>
      <c r="AF57" s="308"/>
      <c r="AG57" s="308"/>
      <c r="AH57" s="308"/>
      <c r="AI57" s="313"/>
      <c r="AJ57" s="312"/>
      <c r="AK57" s="308"/>
      <c r="AL57" s="308"/>
      <c r="AM57" s="308"/>
      <c r="AN57" s="313"/>
      <c r="AO57" s="312">
        <v>16</v>
      </c>
      <c r="AP57" s="308"/>
      <c r="AQ57" s="308">
        <v>14</v>
      </c>
      <c r="AR57" s="308">
        <v>90</v>
      </c>
      <c r="AS57" s="313">
        <v>4</v>
      </c>
      <c r="AT57" s="312">
        <v>16</v>
      </c>
      <c r="AU57" s="308"/>
      <c r="AV57" s="308">
        <v>14</v>
      </c>
      <c r="AW57" s="308">
        <v>60</v>
      </c>
      <c r="AX57" s="313">
        <v>3</v>
      </c>
      <c r="AY57" s="314"/>
      <c r="AZ57" s="308"/>
      <c r="BA57" s="308"/>
      <c r="BB57" s="308"/>
      <c r="BC57" s="315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</row>
    <row r="58" spans="1:114" ht="18.75" customHeight="1">
      <c r="A58" s="287" t="s">
        <v>403</v>
      </c>
      <c r="B58" s="288" t="s">
        <v>447</v>
      </c>
      <c r="C58" s="287" t="s">
        <v>431</v>
      </c>
      <c r="D58" s="287"/>
      <c r="E58" s="287">
        <v>4</v>
      </c>
      <c r="F58" s="287"/>
      <c r="G58" s="287">
        <v>3</v>
      </c>
      <c r="H58" s="287"/>
      <c r="I58" s="287">
        <v>9</v>
      </c>
      <c r="J58" s="289">
        <f t="shared" si="9"/>
        <v>270</v>
      </c>
      <c r="K58" s="289">
        <f t="shared" si="8"/>
        <v>70</v>
      </c>
      <c r="L58" s="287">
        <v>42</v>
      </c>
      <c r="M58" s="287"/>
      <c r="N58" s="287">
        <v>28</v>
      </c>
      <c r="O58" s="290">
        <f t="shared" si="10"/>
        <v>200</v>
      </c>
      <c r="P58" s="296"/>
      <c r="Q58" s="287"/>
      <c r="R58" s="287"/>
      <c r="S58" s="287"/>
      <c r="T58" s="297"/>
      <c r="U58" s="296"/>
      <c r="V58" s="287"/>
      <c r="W58" s="287"/>
      <c r="X58" s="287"/>
      <c r="Y58" s="297"/>
      <c r="Z58" s="296">
        <v>26</v>
      </c>
      <c r="AA58" s="287"/>
      <c r="AB58" s="287">
        <v>14</v>
      </c>
      <c r="AC58" s="287">
        <v>110</v>
      </c>
      <c r="AD58" s="297">
        <v>5</v>
      </c>
      <c r="AE58" s="296">
        <v>16</v>
      </c>
      <c r="AF58" s="287"/>
      <c r="AG58" s="287">
        <v>14</v>
      </c>
      <c r="AH58" s="287">
        <v>90</v>
      </c>
      <c r="AI58" s="297">
        <v>4</v>
      </c>
      <c r="AJ58" s="296"/>
      <c r="AK58" s="287"/>
      <c r="AL58" s="287"/>
      <c r="AM58" s="287"/>
      <c r="AN58" s="297"/>
      <c r="AO58" s="296"/>
      <c r="AP58" s="287"/>
      <c r="AQ58" s="287"/>
      <c r="AR58" s="287"/>
      <c r="AS58" s="297"/>
      <c r="AT58" s="296"/>
      <c r="AU58" s="287"/>
      <c r="AV58" s="287"/>
      <c r="AW58" s="287"/>
      <c r="AX58" s="297"/>
      <c r="AY58" s="294"/>
      <c r="AZ58" s="287"/>
      <c r="BA58" s="287"/>
      <c r="BB58" s="287"/>
      <c r="BC58" s="29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  <c r="CH58" s="275"/>
      <c r="CI58" s="275"/>
      <c r="CJ58" s="275"/>
      <c r="CK58" s="275"/>
      <c r="CL58" s="275"/>
      <c r="CM58" s="275"/>
      <c r="CN58" s="275"/>
      <c r="CO58" s="275"/>
      <c r="CP58" s="275"/>
      <c r="CQ58" s="275"/>
      <c r="CR58" s="275"/>
      <c r="CS58" s="275"/>
      <c r="CT58" s="275"/>
      <c r="CU58" s="275"/>
      <c r="CV58" s="275"/>
      <c r="CW58" s="275"/>
      <c r="CX58" s="275"/>
      <c r="CY58" s="275"/>
      <c r="CZ58" s="275"/>
      <c r="DA58" s="275"/>
      <c r="DB58" s="275"/>
      <c r="DC58" s="275"/>
      <c r="DD58" s="275"/>
      <c r="DE58" s="275"/>
      <c r="DF58" s="275"/>
      <c r="DG58" s="275"/>
      <c r="DH58" s="275"/>
      <c r="DI58" s="275"/>
      <c r="DJ58" s="275"/>
    </row>
    <row r="59" spans="1:114" ht="19.5" customHeight="1">
      <c r="A59" s="287" t="s">
        <v>404</v>
      </c>
      <c r="B59" s="288" t="s">
        <v>357</v>
      </c>
      <c r="C59" s="287" t="s">
        <v>430</v>
      </c>
      <c r="D59" s="287"/>
      <c r="E59" s="287">
        <v>5</v>
      </c>
      <c r="F59" s="287"/>
      <c r="G59" s="287"/>
      <c r="H59" s="287"/>
      <c r="I59" s="287">
        <v>9</v>
      </c>
      <c r="J59" s="289">
        <f t="shared" si="9"/>
        <v>270</v>
      </c>
      <c r="K59" s="289">
        <f aca="true" t="shared" si="11" ref="K59:K65">SUM(L59:N59)</f>
        <v>70</v>
      </c>
      <c r="L59" s="287">
        <v>36</v>
      </c>
      <c r="M59" s="287"/>
      <c r="N59" s="287">
        <f>AG59+AL59+AQ59</f>
        <v>34</v>
      </c>
      <c r="O59" s="290">
        <f t="shared" si="10"/>
        <v>200</v>
      </c>
      <c r="P59" s="296"/>
      <c r="Q59" s="287"/>
      <c r="R59" s="287"/>
      <c r="S59" s="287"/>
      <c r="T59" s="297"/>
      <c r="U59" s="296"/>
      <c r="V59" s="287"/>
      <c r="W59" s="287"/>
      <c r="X59" s="287"/>
      <c r="Y59" s="297"/>
      <c r="Z59" s="296"/>
      <c r="AA59" s="287"/>
      <c r="AB59" s="287"/>
      <c r="AC59" s="287"/>
      <c r="AD59" s="297"/>
      <c r="AE59" s="296">
        <v>20</v>
      </c>
      <c r="AF59" s="287"/>
      <c r="AG59" s="287">
        <v>20</v>
      </c>
      <c r="AH59" s="287">
        <v>110</v>
      </c>
      <c r="AI59" s="297">
        <v>5</v>
      </c>
      <c r="AJ59" s="296">
        <v>16</v>
      </c>
      <c r="AK59" s="287"/>
      <c r="AL59" s="287">
        <v>14</v>
      </c>
      <c r="AM59" s="287">
        <v>90</v>
      </c>
      <c r="AN59" s="297">
        <v>4</v>
      </c>
      <c r="AO59" s="296"/>
      <c r="AP59" s="287"/>
      <c r="AQ59" s="287"/>
      <c r="AR59" s="287"/>
      <c r="AS59" s="297"/>
      <c r="AT59" s="296"/>
      <c r="AU59" s="287"/>
      <c r="AV59" s="287"/>
      <c r="AW59" s="287"/>
      <c r="AX59" s="297"/>
      <c r="AY59" s="294"/>
      <c r="AZ59" s="287"/>
      <c r="BA59" s="287"/>
      <c r="BB59" s="287"/>
      <c r="BC59" s="29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5"/>
      <c r="DJ59" s="275"/>
    </row>
    <row r="60" spans="1:114" ht="21" customHeight="1">
      <c r="A60" s="287" t="s">
        <v>405</v>
      </c>
      <c r="B60" s="288" t="s">
        <v>423</v>
      </c>
      <c r="C60" s="287"/>
      <c r="D60" s="287">
        <v>7</v>
      </c>
      <c r="E60" s="287"/>
      <c r="F60" s="287"/>
      <c r="G60" s="287">
        <v>7</v>
      </c>
      <c r="H60" s="287"/>
      <c r="I60" s="287">
        <v>3</v>
      </c>
      <c r="J60" s="289">
        <f aca="true" t="shared" si="12" ref="J60:J65">I60*30</f>
        <v>90</v>
      </c>
      <c r="K60" s="289">
        <f t="shared" si="11"/>
        <v>30</v>
      </c>
      <c r="L60" s="287">
        <v>16</v>
      </c>
      <c r="M60" s="287"/>
      <c r="N60" s="287">
        <v>14</v>
      </c>
      <c r="O60" s="290">
        <f t="shared" si="10"/>
        <v>60</v>
      </c>
      <c r="P60" s="296"/>
      <c r="Q60" s="287"/>
      <c r="R60" s="287"/>
      <c r="S60" s="287"/>
      <c r="T60" s="297"/>
      <c r="U60" s="296"/>
      <c r="V60" s="287"/>
      <c r="W60" s="287"/>
      <c r="X60" s="287"/>
      <c r="Y60" s="297"/>
      <c r="Z60" s="296"/>
      <c r="AA60" s="287"/>
      <c r="AB60" s="287"/>
      <c r="AC60" s="287"/>
      <c r="AD60" s="297"/>
      <c r="AE60" s="296"/>
      <c r="AF60" s="287"/>
      <c r="AG60" s="287"/>
      <c r="AH60" s="287"/>
      <c r="AI60" s="297"/>
      <c r="AJ60" s="296"/>
      <c r="AK60" s="287"/>
      <c r="AL60" s="287"/>
      <c r="AM60" s="287"/>
      <c r="AN60" s="297"/>
      <c r="AO60" s="296"/>
      <c r="AP60" s="287"/>
      <c r="AQ60" s="287"/>
      <c r="AR60" s="287"/>
      <c r="AS60" s="297"/>
      <c r="AT60" s="296">
        <v>16</v>
      </c>
      <c r="AU60" s="287"/>
      <c r="AV60" s="287">
        <v>14</v>
      </c>
      <c r="AW60" s="287">
        <v>60</v>
      </c>
      <c r="AX60" s="297">
        <v>3</v>
      </c>
      <c r="AY60" s="294"/>
      <c r="AZ60" s="287"/>
      <c r="BA60" s="287"/>
      <c r="BB60" s="287"/>
      <c r="BC60" s="29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5"/>
      <c r="DB60" s="275"/>
      <c r="DC60" s="275"/>
      <c r="DD60" s="275"/>
      <c r="DE60" s="275"/>
      <c r="DF60" s="275"/>
      <c r="DG60" s="275"/>
      <c r="DH60" s="275"/>
      <c r="DI60" s="275"/>
      <c r="DJ60" s="275"/>
    </row>
    <row r="61" spans="1:114" ht="36" customHeight="1">
      <c r="A61" s="308" t="s">
        <v>406</v>
      </c>
      <c r="B61" s="288" t="s">
        <v>358</v>
      </c>
      <c r="C61" s="287" t="s">
        <v>419</v>
      </c>
      <c r="D61" s="287"/>
      <c r="E61" s="287"/>
      <c r="F61" s="287"/>
      <c r="G61" s="287"/>
      <c r="H61" s="287"/>
      <c r="I61" s="287">
        <v>9</v>
      </c>
      <c r="J61" s="289">
        <f t="shared" si="12"/>
        <v>270</v>
      </c>
      <c r="K61" s="289">
        <f t="shared" si="11"/>
        <v>70</v>
      </c>
      <c r="L61" s="287">
        <f>AJ61+AO61</f>
        <v>36</v>
      </c>
      <c r="M61" s="287"/>
      <c r="N61" s="287">
        <f>AL61+AQ61</f>
        <v>34</v>
      </c>
      <c r="O61" s="290">
        <f t="shared" si="10"/>
        <v>200</v>
      </c>
      <c r="P61" s="296"/>
      <c r="Q61" s="287"/>
      <c r="R61" s="287"/>
      <c r="S61" s="287"/>
      <c r="T61" s="297"/>
      <c r="U61" s="296"/>
      <c r="V61" s="287"/>
      <c r="W61" s="287"/>
      <c r="X61" s="287"/>
      <c r="Y61" s="297"/>
      <c r="Z61" s="296"/>
      <c r="AA61" s="287"/>
      <c r="AB61" s="287"/>
      <c r="AC61" s="287"/>
      <c r="AD61" s="297"/>
      <c r="AE61" s="296"/>
      <c r="AF61" s="287"/>
      <c r="AG61" s="287"/>
      <c r="AH61" s="287"/>
      <c r="AI61" s="297"/>
      <c r="AJ61" s="296">
        <v>16</v>
      </c>
      <c r="AK61" s="287"/>
      <c r="AL61" s="287">
        <v>14</v>
      </c>
      <c r="AM61" s="287">
        <v>90</v>
      </c>
      <c r="AN61" s="297">
        <v>4</v>
      </c>
      <c r="AO61" s="296">
        <v>20</v>
      </c>
      <c r="AP61" s="287"/>
      <c r="AQ61" s="287">
        <v>20</v>
      </c>
      <c r="AR61" s="287">
        <v>110</v>
      </c>
      <c r="AS61" s="297">
        <v>5</v>
      </c>
      <c r="AT61" s="296"/>
      <c r="AU61" s="287"/>
      <c r="AV61" s="287"/>
      <c r="AW61" s="287"/>
      <c r="AX61" s="297"/>
      <c r="AY61" s="294"/>
      <c r="AZ61" s="287"/>
      <c r="BA61" s="287"/>
      <c r="BB61" s="287"/>
      <c r="BC61" s="29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75"/>
      <c r="CZ61" s="275"/>
      <c r="DA61" s="275"/>
      <c r="DB61" s="275"/>
      <c r="DC61" s="275"/>
      <c r="DD61" s="275"/>
      <c r="DE61" s="275"/>
      <c r="DF61" s="275"/>
      <c r="DG61" s="275"/>
      <c r="DH61" s="275"/>
      <c r="DI61" s="275"/>
      <c r="DJ61" s="275"/>
    </row>
    <row r="62" spans="1:114" ht="22.5" customHeight="1">
      <c r="A62" s="287" t="s">
        <v>407</v>
      </c>
      <c r="B62" s="288" t="s">
        <v>457</v>
      </c>
      <c r="C62" s="287">
        <v>5</v>
      </c>
      <c r="D62" s="287"/>
      <c r="E62" s="287"/>
      <c r="F62" s="287"/>
      <c r="G62" s="287">
        <v>5</v>
      </c>
      <c r="H62" s="287"/>
      <c r="I62" s="287">
        <v>4</v>
      </c>
      <c r="J62" s="289">
        <v>120</v>
      </c>
      <c r="K62" s="289">
        <f t="shared" si="11"/>
        <v>30</v>
      </c>
      <c r="L62" s="287">
        <v>16</v>
      </c>
      <c r="M62" s="287"/>
      <c r="N62" s="287">
        <v>14</v>
      </c>
      <c r="O62" s="290">
        <f t="shared" si="10"/>
        <v>90</v>
      </c>
      <c r="P62" s="296"/>
      <c r="Q62" s="287"/>
      <c r="R62" s="287"/>
      <c r="S62" s="287"/>
      <c r="T62" s="297"/>
      <c r="U62" s="296"/>
      <c r="V62" s="287"/>
      <c r="W62" s="287"/>
      <c r="X62" s="287"/>
      <c r="Y62" s="297"/>
      <c r="Z62" s="296"/>
      <c r="AA62" s="287"/>
      <c r="AB62" s="287"/>
      <c r="AC62" s="287"/>
      <c r="AD62" s="297"/>
      <c r="AE62" s="296"/>
      <c r="AF62" s="287"/>
      <c r="AG62" s="287"/>
      <c r="AH62" s="287"/>
      <c r="AI62" s="297"/>
      <c r="AJ62" s="296">
        <v>16</v>
      </c>
      <c r="AK62" s="287"/>
      <c r="AL62" s="287">
        <v>14</v>
      </c>
      <c r="AM62" s="287">
        <v>90</v>
      </c>
      <c r="AN62" s="297">
        <v>4</v>
      </c>
      <c r="AO62" s="296"/>
      <c r="AP62" s="287"/>
      <c r="AQ62" s="287"/>
      <c r="AR62" s="287"/>
      <c r="AS62" s="297"/>
      <c r="AT62" s="296"/>
      <c r="AU62" s="287"/>
      <c r="AV62" s="287"/>
      <c r="AW62" s="287"/>
      <c r="AX62" s="297"/>
      <c r="AY62" s="294"/>
      <c r="AZ62" s="287"/>
      <c r="BA62" s="287"/>
      <c r="BB62" s="287"/>
      <c r="BC62" s="29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5"/>
      <c r="DJ62" s="275"/>
    </row>
    <row r="63" spans="1:114" ht="19.5" customHeight="1">
      <c r="A63" s="287" t="s">
        <v>408</v>
      </c>
      <c r="B63" s="288" t="s">
        <v>422</v>
      </c>
      <c r="C63" s="287">
        <v>7</v>
      </c>
      <c r="D63" s="287"/>
      <c r="E63" s="287"/>
      <c r="F63" s="287"/>
      <c r="G63" s="287">
        <v>7</v>
      </c>
      <c r="H63" s="287"/>
      <c r="I63" s="287">
        <v>4</v>
      </c>
      <c r="J63" s="289">
        <f t="shared" si="12"/>
        <v>120</v>
      </c>
      <c r="K63" s="289">
        <f t="shared" si="11"/>
        <v>30</v>
      </c>
      <c r="L63" s="287">
        <f>AT63</f>
        <v>16</v>
      </c>
      <c r="M63" s="287"/>
      <c r="N63" s="287">
        <f>AV63</f>
        <v>14</v>
      </c>
      <c r="O63" s="290">
        <f t="shared" si="10"/>
        <v>90</v>
      </c>
      <c r="P63" s="296"/>
      <c r="Q63" s="287"/>
      <c r="R63" s="287"/>
      <c r="S63" s="287"/>
      <c r="T63" s="297"/>
      <c r="U63" s="296"/>
      <c r="V63" s="287"/>
      <c r="W63" s="287"/>
      <c r="X63" s="287"/>
      <c r="Y63" s="297"/>
      <c r="Z63" s="296"/>
      <c r="AA63" s="287"/>
      <c r="AB63" s="287"/>
      <c r="AC63" s="287"/>
      <c r="AD63" s="297"/>
      <c r="AE63" s="296"/>
      <c r="AF63" s="287"/>
      <c r="AG63" s="287"/>
      <c r="AH63" s="287"/>
      <c r="AI63" s="297"/>
      <c r="AJ63" s="296"/>
      <c r="AK63" s="287"/>
      <c r="AL63" s="287"/>
      <c r="AM63" s="287"/>
      <c r="AN63" s="297"/>
      <c r="AO63" s="296"/>
      <c r="AP63" s="287"/>
      <c r="AQ63" s="287"/>
      <c r="AR63" s="287"/>
      <c r="AS63" s="297"/>
      <c r="AT63" s="296">
        <v>16</v>
      </c>
      <c r="AU63" s="287"/>
      <c r="AV63" s="287">
        <v>14</v>
      </c>
      <c r="AW63" s="287">
        <v>90</v>
      </c>
      <c r="AX63" s="297">
        <v>4</v>
      </c>
      <c r="AY63" s="294"/>
      <c r="AZ63" s="287"/>
      <c r="BA63" s="287"/>
      <c r="BB63" s="287"/>
      <c r="BC63" s="29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75"/>
      <c r="DA63" s="275"/>
      <c r="DB63" s="275"/>
      <c r="DC63" s="275"/>
      <c r="DD63" s="275"/>
      <c r="DE63" s="275"/>
      <c r="DF63" s="275"/>
      <c r="DG63" s="275"/>
      <c r="DH63" s="275"/>
      <c r="DI63" s="275"/>
      <c r="DJ63" s="275"/>
    </row>
    <row r="64" spans="1:114" ht="21.75" customHeight="1">
      <c r="A64" s="287" t="s">
        <v>409</v>
      </c>
      <c r="B64" s="288" t="s">
        <v>448</v>
      </c>
      <c r="C64" s="287"/>
      <c r="D64" s="287">
        <v>5</v>
      </c>
      <c r="E64" s="287"/>
      <c r="F64" s="287"/>
      <c r="G64" s="287">
        <v>5</v>
      </c>
      <c r="H64" s="287"/>
      <c r="I64" s="287">
        <v>3</v>
      </c>
      <c r="J64" s="289">
        <f t="shared" si="12"/>
        <v>90</v>
      </c>
      <c r="K64" s="289">
        <f t="shared" si="11"/>
        <v>30</v>
      </c>
      <c r="L64" s="287">
        <v>16</v>
      </c>
      <c r="M64" s="287"/>
      <c r="N64" s="287">
        <v>14</v>
      </c>
      <c r="O64" s="290">
        <f t="shared" si="10"/>
        <v>60</v>
      </c>
      <c r="P64" s="296"/>
      <c r="Q64" s="287"/>
      <c r="R64" s="287"/>
      <c r="S64" s="287"/>
      <c r="T64" s="297"/>
      <c r="U64" s="296"/>
      <c r="V64" s="287"/>
      <c r="W64" s="287"/>
      <c r="X64" s="287"/>
      <c r="Y64" s="297"/>
      <c r="Z64" s="296"/>
      <c r="AA64" s="287"/>
      <c r="AB64" s="287"/>
      <c r="AC64" s="287"/>
      <c r="AD64" s="297"/>
      <c r="AE64" s="296"/>
      <c r="AF64" s="287"/>
      <c r="AG64" s="287"/>
      <c r="AH64" s="287"/>
      <c r="AI64" s="297"/>
      <c r="AJ64" s="296">
        <v>16</v>
      </c>
      <c r="AK64" s="287"/>
      <c r="AL64" s="287">
        <v>14</v>
      </c>
      <c r="AM64" s="287">
        <v>60</v>
      </c>
      <c r="AN64" s="297">
        <v>3</v>
      </c>
      <c r="AO64" s="296"/>
      <c r="AP64" s="287"/>
      <c r="AQ64" s="287"/>
      <c r="AR64" s="287"/>
      <c r="AS64" s="297"/>
      <c r="AT64" s="296"/>
      <c r="AU64" s="287"/>
      <c r="AV64" s="287"/>
      <c r="AW64" s="287"/>
      <c r="AX64" s="297"/>
      <c r="AY64" s="294"/>
      <c r="AZ64" s="287"/>
      <c r="BA64" s="287"/>
      <c r="BB64" s="287"/>
      <c r="BC64" s="29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  <c r="DI64" s="275"/>
      <c r="DJ64" s="275"/>
    </row>
    <row r="65" spans="1:114" s="317" customFormat="1" ht="24" customHeight="1">
      <c r="A65" s="308" t="s">
        <v>410</v>
      </c>
      <c r="B65" s="298" t="s">
        <v>359</v>
      </c>
      <c r="C65" s="308"/>
      <c r="D65" s="308">
        <v>8</v>
      </c>
      <c r="E65" s="308"/>
      <c r="F65" s="308"/>
      <c r="G65" s="308">
        <v>8</v>
      </c>
      <c r="H65" s="308"/>
      <c r="I65" s="308">
        <v>3</v>
      </c>
      <c r="J65" s="310">
        <f t="shared" si="12"/>
        <v>90</v>
      </c>
      <c r="K65" s="310">
        <f t="shared" si="11"/>
        <v>30</v>
      </c>
      <c r="L65" s="308">
        <v>20</v>
      </c>
      <c r="M65" s="308">
        <f>AZ65</f>
        <v>0</v>
      </c>
      <c r="N65" s="308">
        <f>BA65</f>
        <v>10</v>
      </c>
      <c r="O65" s="311">
        <v>60</v>
      </c>
      <c r="P65" s="312"/>
      <c r="Q65" s="308"/>
      <c r="R65" s="308"/>
      <c r="S65" s="308"/>
      <c r="T65" s="313"/>
      <c r="U65" s="312"/>
      <c r="V65" s="308"/>
      <c r="W65" s="308"/>
      <c r="X65" s="308"/>
      <c r="Y65" s="313"/>
      <c r="Z65" s="312"/>
      <c r="AA65" s="308"/>
      <c r="AB65" s="308"/>
      <c r="AC65" s="308"/>
      <c r="AD65" s="313"/>
      <c r="AE65" s="312"/>
      <c r="AF65" s="308"/>
      <c r="AG65" s="308"/>
      <c r="AH65" s="308"/>
      <c r="AI65" s="313"/>
      <c r="AJ65" s="312"/>
      <c r="AK65" s="308"/>
      <c r="AL65" s="308"/>
      <c r="AM65" s="308"/>
      <c r="AN65" s="313"/>
      <c r="AO65" s="312"/>
      <c r="AP65" s="308"/>
      <c r="AQ65" s="308"/>
      <c r="AR65" s="308"/>
      <c r="AS65" s="313"/>
      <c r="AT65" s="312"/>
      <c r="AU65" s="308"/>
      <c r="AV65" s="308"/>
      <c r="AW65" s="308"/>
      <c r="AX65" s="313"/>
      <c r="AY65" s="314">
        <v>20</v>
      </c>
      <c r="AZ65" s="308"/>
      <c r="BA65" s="308">
        <v>10</v>
      </c>
      <c r="BB65" s="308">
        <v>60</v>
      </c>
      <c r="BC65" s="315">
        <v>3</v>
      </c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316"/>
      <c r="CV65" s="316"/>
      <c r="CW65" s="316"/>
      <c r="CX65" s="316"/>
      <c r="CY65" s="316"/>
      <c r="CZ65" s="316"/>
      <c r="DA65" s="316"/>
      <c r="DB65" s="316"/>
      <c r="DC65" s="316"/>
      <c r="DD65" s="316"/>
      <c r="DE65" s="316"/>
      <c r="DF65" s="316"/>
      <c r="DG65" s="316"/>
      <c r="DH65" s="316"/>
      <c r="DI65" s="316"/>
      <c r="DJ65" s="316"/>
    </row>
    <row r="66" spans="1:114" ht="19.5" customHeight="1">
      <c r="A66" s="287" t="s">
        <v>424</v>
      </c>
      <c r="B66" s="318" t="s">
        <v>429</v>
      </c>
      <c r="C66" s="287"/>
      <c r="D66" s="287">
        <v>5</v>
      </c>
      <c r="E66" s="287"/>
      <c r="F66" s="287"/>
      <c r="G66" s="287">
        <v>5</v>
      </c>
      <c r="H66" s="287"/>
      <c r="I66" s="287">
        <v>3</v>
      </c>
      <c r="J66" s="289">
        <f>I66*30</f>
        <v>90</v>
      </c>
      <c r="K66" s="289">
        <v>30</v>
      </c>
      <c r="L66" s="287">
        <v>16</v>
      </c>
      <c r="M66" s="287"/>
      <c r="N66" s="287">
        <v>14</v>
      </c>
      <c r="O66" s="287">
        <v>60</v>
      </c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96">
        <v>16</v>
      </c>
      <c r="AK66" s="287"/>
      <c r="AL66" s="287">
        <v>14</v>
      </c>
      <c r="AM66" s="287">
        <v>60</v>
      </c>
      <c r="AN66" s="297">
        <v>3</v>
      </c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5"/>
      <c r="CZ66" s="275"/>
      <c r="DA66" s="275"/>
      <c r="DB66" s="275"/>
      <c r="DC66" s="275"/>
      <c r="DD66" s="275"/>
      <c r="DE66" s="275"/>
      <c r="DF66" s="275"/>
      <c r="DG66" s="275"/>
      <c r="DH66" s="275"/>
      <c r="DI66" s="275"/>
      <c r="DJ66" s="275"/>
    </row>
    <row r="67" spans="1:114" ht="24" customHeight="1" thickBot="1">
      <c r="A67" s="301" t="s">
        <v>474</v>
      </c>
      <c r="B67" s="304" t="s">
        <v>480</v>
      </c>
      <c r="C67" s="301"/>
      <c r="D67" s="301">
        <v>7</v>
      </c>
      <c r="E67" s="301"/>
      <c r="F67" s="301"/>
      <c r="G67" s="301">
        <v>7</v>
      </c>
      <c r="H67" s="301"/>
      <c r="I67" s="287">
        <v>5</v>
      </c>
      <c r="J67" s="289">
        <f>I67*30</f>
        <v>150</v>
      </c>
      <c r="K67" s="289">
        <v>50</v>
      </c>
      <c r="L67" s="301">
        <f>AT67</f>
        <v>32</v>
      </c>
      <c r="M67" s="301">
        <f>AU67</f>
        <v>0</v>
      </c>
      <c r="N67" s="301">
        <f>AV67</f>
        <v>18</v>
      </c>
      <c r="O67" s="305">
        <f>J67-K67</f>
        <v>100</v>
      </c>
      <c r="P67" s="302"/>
      <c r="Q67" s="301"/>
      <c r="R67" s="301"/>
      <c r="S67" s="301"/>
      <c r="T67" s="303"/>
      <c r="U67" s="302"/>
      <c r="V67" s="301"/>
      <c r="W67" s="301"/>
      <c r="X67" s="301"/>
      <c r="Y67" s="303"/>
      <c r="Z67" s="302"/>
      <c r="AA67" s="301"/>
      <c r="AB67" s="301"/>
      <c r="AC67" s="301"/>
      <c r="AD67" s="303"/>
      <c r="AE67" s="302"/>
      <c r="AF67" s="301"/>
      <c r="AG67" s="301"/>
      <c r="AH67" s="301"/>
      <c r="AI67" s="303"/>
      <c r="AJ67" s="302"/>
      <c r="AK67" s="301"/>
      <c r="AL67" s="301"/>
      <c r="AM67" s="301"/>
      <c r="AN67" s="303"/>
      <c r="AO67" s="302"/>
      <c r="AP67" s="301"/>
      <c r="AQ67" s="301"/>
      <c r="AR67" s="301"/>
      <c r="AS67" s="303"/>
      <c r="AT67" s="302">
        <v>32</v>
      </c>
      <c r="AU67" s="301"/>
      <c r="AV67" s="301">
        <v>18</v>
      </c>
      <c r="AW67" s="301">
        <v>100</v>
      </c>
      <c r="AX67" s="303">
        <v>5</v>
      </c>
      <c r="AY67" s="302"/>
      <c r="AZ67" s="301"/>
      <c r="BA67" s="301"/>
      <c r="BB67" s="301"/>
      <c r="BC67" s="303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  <c r="CH67" s="275"/>
      <c r="CI67" s="275"/>
      <c r="CJ67" s="275"/>
      <c r="CK67" s="275"/>
      <c r="CL67" s="275"/>
      <c r="CM67" s="275"/>
      <c r="CN67" s="275"/>
      <c r="CO67" s="275"/>
      <c r="CP67" s="275"/>
      <c r="CQ67" s="275"/>
      <c r="CR67" s="275"/>
      <c r="CS67" s="275"/>
      <c r="CT67" s="275"/>
      <c r="CU67" s="275"/>
      <c r="CV67" s="275"/>
      <c r="CW67" s="275"/>
      <c r="CX67" s="275"/>
      <c r="CY67" s="275"/>
      <c r="CZ67" s="275"/>
      <c r="DA67" s="275"/>
      <c r="DB67" s="275"/>
      <c r="DC67" s="275"/>
      <c r="DD67" s="275"/>
      <c r="DE67" s="275"/>
      <c r="DF67" s="275"/>
      <c r="DG67" s="275"/>
      <c r="DH67" s="275"/>
      <c r="DI67" s="275"/>
      <c r="DJ67" s="275"/>
    </row>
    <row r="68" spans="1:114" ht="22.5" customHeight="1" thickBot="1" thickTop="1">
      <c r="A68" s="550" t="s">
        <v>342</v>
      </c>
      <c r="B68" s="551"/>
      <c r="C68" s="299">
        <v>13</v>
      </c>
      <c r="D68" s="299">
        <v>9</v>
      </c>
      <c r="E68" s="299">
        <v>4</v>
      </c>
      <c r="F68" s="299">
        <f>SUM(F51:F67)</f>
        <v>0</v>
      </c>
      <c r="G68" s="299">
        <v>13</v>
      </c>
      <c r="H68" s="299">
        <f>SUM(H51:H67)</f>
        <v>0</v>
      </c>
      <c r="I68" s="299">
        <f>SUM(I51:I67)</f>
        <v>88</v>
      </c>
      <c r="J68" s="299">
        <f>SUM(J51:J67)</f>
        <v>2640</v>
      </c>
      <c r="K68" s="299">
        <f aca="true" t="shared" si="13" ref="K68:BC68">SUM(K51:K67)</f>
        <v>750</v>
      </c>
      <c r="L68" s="299">
        <f t="shared" si="13"/>
        <v>410</v>
      </c>
      <c r="M68" s="299">
        <f t="shared" si="13"/>
        <v>0</v>
      </c>
      <c r="N68" s="299">
        <f t="shared" si="13"/>
        <v>340</v>
      </c>
      <c r="O68" s="299">
        <f t="shared" si="13"/>
        <v>1890</v>
      </c>
      <c r="P68" s="299">
        <f t="shared" si="13"/>
        <v>80</v>
      </c>
      <c r="Q68" s="299">
        <f t="shared" si="13"/>
        <v>0</v>
      </c>
      <c r="R68" s="299">
        <f t="shared" si="13"/>
        <v>70</v>
      </c>
      <c r="S68" s="299">
        <f t="shared" si="13"/>
        <v>360</v>
      </c>
      <c r="T68" s="299">
        <f t="shared" si="13"/>
        <v>17</v>
      </c>
      <c r="U68" s="299">
        <f t="shared" si="13"/>
        <v>20</v>
      </c>
      <c r="V68" s="299">
        <f t="shared" si="13"/>
        <v>0</v>
      </c>
      <c r="W68" s="299">
        <f t="shared" si="13"/>
        <v>20</v>
      </c>
      <c r="X68" s="299">
        <f t="shared" si="13"/>
        <v>110</v>
      </c>
      <c r="Y68" s="299">
        <f t="shared" si="13"/>
        <v>5</v>
      </c>
      <c r="Z68" s="299">
        <f t="shared" si="13"/>
        <v>58</v>
      </c>
      <c r="AA68" s="299">
        <f t="shared" si="13"/>
        <v>0</v>
      </c>
      <c r="AB68" s="299">
        <f t="shared" si="13"/>
        <v>42</v>
      </c>
      <c r="AC68" s="299">
        <f t="shared" si="13"/>
        <v>260</v>
      </c>
      <c r="AD68" s="299">
        <f t="shared" si="13"/>
        <v>12</v>
      </c>
      <c r="AE68" s="299">
        <f t="shared" si="13"/>
        <v>36</v>
      </c>
      <c r="AF68" s="299">
        <f t="shared" si="13"/>
        <v>0</v>
      </c>
      <c r="AG68" s="299">
        <f t="shared" si="13"/>
        <v>34</v>
      </c>
      <c r="AH68" s="299">
        <f t="shared" si="13"/>
        <v>200</v>
      </c>
      <c r="AI68" s="299">
        <f t="shared" si="13"/>
        <v>9</v>
      </c>
      <c r="AJ68" s="299">
        <f t="shared" si="13"/>
        <v>80</v>
      </c>
      <c r="AK68" s="299">
        <f t="shared" si="13"/>
        <v>0</v>
      </c>
      <c r="AL68" s="299">
        <f t="shared" si="13"/>
        <v>70</v>
      </c>
      <c r="AM68" s="299">
        <f t="shared" si="13"/>
        <v>390</v>
      </c>
      <c r="AN68" s="299">
        <f t="shared" si="13"/>
        <v>18</v>
      </c>
      <c r="AO68" s="299">
        <f t="shared" si="13"/>
        <v>36</v>
      </c>
      <c r="AP68" s="299">
        <f t="shared" si="13"/>
        <v>0</v>
      </c>
      <c r="AQ68" s="299">
        <f t="shared" si="13"/>
        <v>34</v>
      </c>
      <c r="AR68" s="299">
        <f t="shared" si="13"/>
        <v>200</v>
      </c>
      <c r="AS68" s="299">
        <f t="shared" si="13"/>
        <v>9</v>
      </c>
      <c r="AT68" s="299">
        <f t="shared" si="13"/>
        <v>80</v>
      </c>
      <c r="AU68" s="299">
        <f t="shared" si="13"/>
        <v>0</v>
      </c>
      <c r="AV68" s="299">
        <f t="shared" si="13"/>
        <v>60</v>
      </c>
      <c r="AW68" s="299">
        <f t="shared" si="13"/>
        <v>310</v>
      </c>
      <c r="AX68" s="299">
        <f t="shared" si="13"/>
        <v>15</v>
      </c>
      <c r="AY68" s="299">
        <f t="shared" si="13"/>
        <v>20</v>
      </c>
      <c r="AZ68" s="299">
        <f t="shared" si="13"/>
        <v>0</v>
      </c>
      <c r="BA68" s="299">
        <f t="shared" si="13"/>
        <v>10</v>
      </c>
      <c r="BB68" s="299">
        <f t="shared" si="13"/>
        <v>60</v>
      </c>
      <c r="BC68" s="299">
        <f t="shared" si="13"/>
        <v>3</v>
      </c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  <c r="CH68" s="275"/>
      <c r="CI68" s="275"/>
      <c r="CJ68" s="275"/>
      <c r="CK68" s="275"/>
      <c r="CL68" s="275"/>
      <c r="CM68" s="275"/>
      <c r="CN68" s="275"/>
      <c r="CO68" s="275"/>
      <c r="CP68" s="275"/>
      <c r="CQ68" s="275"/>
      <c r="CR68" s="275"/>
      <c r="CS68" s="275"/>
      <c r="CT68" s="275"/>
      <c r="CU68" s="275"/>
      <c r="CV68" s="275"/>
      <c r="CW68" s="275"/>
      <c r="CX68" s="275"/>
      <c r="CY68" s="275"/>
      <c r="CZ68" s="275"/>
      <c r="DA68" s="275"/>
      <c r="DB68" s="275"/>
      <c r="DC68" s="275"/>
      <c r="DD68" s="275"/>
      <c r="DE68" s="275"/>
      <c r="DF68" s="275"/>
      <c r="DG68" s="275"/>
      <c r="DH68" s="275"/>
      <c r="DI68" s="275"/>
      <c r="DJ68" s="275"/>
    </row>
    <row r="69" spans="1:114" ht="22.5" customHeight="1" thickTop="1">
      <c r="A69" s="548" t="s">
        <v>551</v>
      </c>
      <c r="B69" s="549"/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49"/>
      <c r="O69" s="549"/>
      <c r="P69" s="549"/>
      <c r="Q69" s="549"/>
      <c r="R69" s="549"/>
      <c r="S69" s="549"/>
      <c r="T69" s="549"/>
      <c r="U69" s="549"/>
      <c r="V69" s="549"/>
      <c r="W69" s="549"/>
      <c r="X69" s="549"/>
      <c r="Y69" s="549"/>
      <c r="Z69" s="549"/>
      <c r="AA69" s="549"/>
      <c r="AB69" s="549"/>
      <c r="AC69" s="549"/>
      <c r="AD69" s="549"/>
      <c r="AE69" s="549"/>
      <c r="AF69" s="549"/>
      <c r="AG69" s="549"/>
      <c r="AH69" s="549"/>
      <c r="AI69" s="549"/>
      <c r="AJ69" s="549"/>
      <c r="AK69" s="549"/>
      <c r="AL69" s="549"/>
      <c r="AM69" s="549"/>
      <c r="AN69" s="549"/>
      <c r="AO69" s="549"/>
      <c r="AP69" s="549"/>
      <c r="AQ69" s="549"/>
      <c r="AR69" s="549"/>
      <c r="AS69" s="549"/>
      <c r="AT69" s="549"/>
      <c r="AU69" s="549"/>
      <c r="AV69" s="549"/>
      <c r="AW69" s="549"/>
      <c r="AX69" s="549"/>
      <c r="AY69" s="549"/>
      <c r="AZ69" s="549"/>
      <c r="BA69" s="549"/>
      <c r="BB69" s="549"/>
      <c r="BC69" s="549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  <c r="CH69" s="275"/>
      <c r="CI69" s="275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275"/>
      <c r="CX69" s="275"/>
      <c r="CY69" s="275"/>
      <c r="CZ69" s="275"/>
      <c r="DA69" s="275"/>
      <c r="DB69" s="275"/>
      <c r="DC69" s="275"/>
      <c r="DD69" s="275"/>
      <c r="DE69" s="275"/>
      <c r="DF69" s="275"/>
      <c r="DG69" s="275"/>
      <c r="DH69" s="275"/>
      <c r="DI69" s="275"/>
      <c r="DJ69" s="275"/>
    </row>
    <row r="70" spans="1:114" ht="24.75" customHeight="1">
      <c r="A70" s="301" t="s">
        <v>506</v>
      </c>
      <c r="B70" s="319" t="s">
        <v>372</v>
      </c>
      <c r="C70" s="499">
        <v>4</v>
      </c>
      <c r="D70" s="499"/>
      <c r="E70" s="499"/>
      <c r="F70" s="499"/>
      <c r="G70" s="499">
        <v>4</v>
      </c>
      <c r="H70" s="499"/>
      <c r="I70" s="499">
        <v>5</v>
      </c>
      <c r="J70" s="506">
        <f aca="true" t="shared" si="14" ref="J70:J76">I70*30</f>
        <v>150</v>
      </c>
      <c r="K70" s="506">
        <v>40</v>
      </c>
      <c r="L70" s="499">
        <v>24</v>
      </c>
      <c r="M70" s="499"/>
      <c r="N70" s="499">
        <v>16</v>
      </c>
      <c r="O70" s="497">
        <f>J70-K70</f>
        <v>110</v>
      </c>
      <c r="P70" s="516"/>
      <c r="Q70" s="512"/>
      <c r="R70" s="512"/>
      <c r="S70" s="512"/>
      <c r="T70" s="514"/>
      <c r="U70" s="516"/>
      <c r="V70" s="512"/>
      <c r="W70" s="512"/>
      <c r="X70" s="512"/>
      <c r="Y70" s="514"/>
      <c r="Z70" s="516"/>
      <c r="AA70" s="512"/>
      <c r="AB70" s="512"/>
      <c r="AC70" s="512"/>
      <c r="AD70" s="514"/>
      <c r="AE70" s="501">
        <v>24</v>
      </c>
      <c r="AF70" s="499"/>
      <c r="AG70" s="499">
        <v>16</v>
      </c>
      <c r="AH70" s="499">
        <v>110</v>
      </c>
      <c r="AI70" s="497">
        <v>5</v>
      </c>
      <c r="AJ70" s="516"/>
      <c r="AK70" s="512"/>
      <c r="AL70" s="512"/>
      <c r="AM70" s="512"/>
      <c r="AN70" s="514"/>
      <c r="AO70" s="516"/>
      <c r="AP70" s="512"/>
      <c r="AQ70" s="512"/>
      <c r="AR70" s="512"/>
      <c r="AS70" s="514"/>
      <c r="AT70" s="516"/>
      <c r="AU70" s="512"/>
      <c r="AV70" s="512"/>
      <c r="AW70" s="512"/>
      <c r="AX70" s="514"/>
      <c r="AY70" s="516"/>
      <c r="AZ70" s="512"/>
      <c r="BA70" s="512"/>
      <c r="BB70" s="512"/>
      <c r="BC70" s="514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5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5"/>
      <c r="DB70" s="275"/>
      <c r="DC70" s="275"/>
      <c r="DD70" s="275"/>
      <c r="DE70" s="275"/>
      <c r="DF70" s="275"/>
      <c r="DG70" s="275"/>
      <c r="DH70" s="275"/>
      <c r="DI70" s="275"/>
      <c r="DJ70" s="275"/>
    </row>
    <row r="71" spans="1:114" ht="24.75" customHeight="1">
      <c r="A71" s="301" t="s">
        <v>507</v>
      </c>
      <c r="B71" s="304" t="s">
        <v>373</v>
      </c>
      <c r="C71" s="500"/>
      <c r="D71" s="500"/>
      <c r="E71" s="500"/>
      <c r="F71" s="500"/>
      <c r="G71" s="500"/>
      <c r="H71" s="500"/>
      <c r="I71" s="500"/>
      <c r="J71" s="508"/>
      <c r="K71" s="508"/>
      <c r="L71" s="500"/>
      <c r="M71" s="500"/>
      <c r="N71" s="500"/>
      <c r="O71" s="498"/>
      <c r="P71" s="524"/>
      <c r="Q71" s="520"/>
      <c r="R71" s="520"/>
      <c r="S71" s="520"/>
      <c r="T71" s="522"/>
      <c r="U71" s="524"/>
      <c r="V71" s="520"/>
      <c r="W71" s="520"/>
      <c r="X71" s="520"/>
      <c r="Y71" s="522"/>
      <c r="Z71" s="524"/>
      <c r="AA71" s="520"/>
      <c r="AB71" s="520"/>
      <c r="AC71" s="520"/>
      <c r="AD71" s="522"/>
      <c r="AE71" s="502"/>
      <c r="AF71" s="500"/>
      <c r="AG71" s="500"/>
      <c r="AH71" s="500"/>
      <c r="AI71" s="498"/>
      <c r="AJ71" s="524"/>
      <c r="AK71" s="520"/>
      <c r="AL71" s="520"/>
      <c r="AM71" s="520"/>
      <c r="AN71" s="522"/>
      <c r="AO71" s="524"/>
      <c r="AP71" s="520"/>
      <c r="AQ71" s="520"/>
      <c r="AR71" s="520"/>
      <c r="AS71" s="522"/>
      <c r="AT71" s="524"/>
      <c r="AU71" s="520"/>
      <c r="AV71" s="520"/>
      <c r="AW71" s="520"/>
      <c r="AX71" s="522"/>
      <c r="AY71" s="524"/>
      <c r="AZ71" s="520"/>
      <c r="BA71" s="520"/>
      <c r="BB71" s="520"/>
      <c r="BC71" s="522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5"/>
      <c r="DB71" s="275"/>
      <c r="DC71" s="275"/>
      <c r="DD71" s="275"/>
      <c r="DE71" s="275"/>
      <c r="DF71" s="275"/>
      <c r="DG71" s="275"/>
      <c r="DH71" s="275"/>
      <c r="DI71" s="275"/>
      <c r="DJ71" s="275"/>
    </row>
    <row r="72" spans="1:114" ht="23.25" customHeight="1">
      <c r="A72" s="301" t="s">
        <v>508</v>
      </c>
      <c r="B72" s="304" t="s">
        <v>368</v>
      </c>
      <c r="C72" s="499">
        <v>7</v>
      </c>
      <c r="D72" s="499"/>
      <c r="E72" s="499"/>
      <c r="F72" s="499"/>
      <c r="G72" s="499">
        <v>7</v>
      </c>
      <c r="H72" s="499"/>
      <c r="I72" s="499">
        <v>5</v>
      </c>
      <c r="J72" s="506">
        <f t="shared" si="14"/>
        <v>150</v>
      </c>
      <c r="K72" s="506">
        <v>40</v>
      </c>
      <c r="L72" s="499">
        <v>24</v>
      </c>
      <c r="M72" s="499"/>
      <c r="N72" s="499">
        <v>16</v>
      </c>
      <c r="O72" s="497">
        <f>J72-K72</f>
        <v>110</v>
      </c>
      <c r="P72" s="516"/>
      <c r="Q72" s="512"/>
      <c r="R72" s="512"/>
      <c r="S72" s="512"/>
      <c r="T72" s="514"/>
      <c r="U72" s="516"/>
      <c r="V72" s="512"/>
      <c r="W72" s="512"/>
      <c r="X72" s="512"/>
      <c r="Y72" s="514"/>
      <c r="Z72" s="516"/>
      <c r="AA72" s="512"/>
      <c r="AB72" s="512"/>
      <c r="AC72" s="512"/>
      <c r="AD72" s="514"/>
      <c r="AE72" s="516"/>
      <c r="AF72" s="512"/>
      <c r="AG72" s="512"/>
      <c r="AH72" s="512"/>
      <c r="AI72" s="514"/>
      <c r="AJ72" s="516"/>
      <c r="AK72" s="512"/>
      <c r="AL72" s="512"/>
      <c r="AM72" s="512"/>
      <c r="AN72" s="514"/>
      <c r="AO72" s="516"/>
      <c r="AP72" s="512"/>
      <c r="AQ72" s="512"/>
      <c r="AR72" s="512"/>
      <c r="AS72" s="514"/>
      <c r="AT72" s="501">
        <v>24</v>
      </c>
      <c r="AU72" s="499"/>
      <c r="AV72" s="499">
        <v>16</v>
      </c>
      <c r="AW72" s="499">
        <v>110</v>
      </c>
      <c r="AX72" s="497">
        <v>5</v>
      </c>
      <c r="AY72" s="516"/>
      <c r="AZ72" s="512"/>
      <c r="BA72" s="512"/>
      <c r="BB72" s="512"/>
      <c r="BC72" s="514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  <c r="CH72" s="275"/>
      <c r="CI72" s="275"/>
      <c r="CJ72" s="275"/>
      <c r="CK72" s="275"/>
      <c r="CL72" s="275"/>
      <c r="CM72" s="275"/>
      <c r="CN72" s="275"/>
      <c r="CO72" s="275"/>
      <c r="CP72" s="275"/>
      <c r="CQ72" s="275"/>
      <c r="CR72" s="275"/>
      <c r="CS72" s="275"/>
      <c r="CT72" s="275"/>
      <c r="CU72" s="275"/>
      <c r="CV72" s="275"/>
      <c r="CW72" s="275"/>
      <c r="CX72" s="275"/>
      <c r="CY72" s="275"/>
      <c r="CZ72" s="275"/>
      <c r="DA72" s="275"/>
      <c r="DB72" s="275"/>
      <c r="DC72" s="275"/>
      <c r="DD72" s="275"/>
      <c r="DE72" s="275"/>
      <c r="DF72" s="275"/>
      <c r="DG72" s="275"/>
      <c r="DH72" s="275"/>
      <c r="DI72" s="275"/>
      <c r="DJ72" s="275"/>
    </row>
    <row r="73" spans="1:114" ht="33.75" customHeight="1">
      <c r="A73" s="301" t="s">
        <v>509</v>
      </c>
      <c r="B73" s="304" t="s">
        <v>453</v>
      </c>
      <c r="C73" s="500"/>
      <c r="D73" s="500"/>
      <c r="E73" s="500"/>
      <c r="F73" s="500"/>
      <c r="G73" s="500"/>
      <c r="H73" s="500"/>
      <c r="I73" s="500"/>
      <c r="J73" s="508"/>
      <c r="K73" s="508"/>
      <c r="L73" s="500"/>
      <c r="M73" s="500"/>
      <c r="N73" s="500"/>
      <c r="O73" s="498"/>
      <c r="P73" s="524"/>
      <c r="Q73" s="520"/>
      <c r="R73" s="520"/>
      <c r="S73" s="520"/>
      <c r="T73" s="522"/>
      <c r="U73" s="524"/>
      <c r="V73" s="520"/>
      <c r="W73" s="520"/>
      <c r="X73" s="520"/>
      <c r="Y73" s="522"/>
      <c r="Z73" s="524"/>
      <c r="AA73" s="520"/>
      <c r="AB73" s="520"/>
      <c r="AC73" s="520"/>
      <c r="AD73" s="522"/>
      <c r="AE73" s="524"/>
      <c r="AF73" s="520"/>
      <c r="AG73" s="520"/>
      <c r="AH73" s="520"/>
      <c r="AI73" s="522"/>
      <c r="AJ73" s="524"/>
      <c r="AK73" s="520"/>
      <c r="AL73" s="520"/>
      <c r="AM73" s="520"/>
      <c r="AN73" s="522"/>
      <c r="AO73" s="524"/>
      <c r="AP73" s="520"/>
      <c r="AQ73" s="520"/>
      <c r="AR73" s="520"/>
      <c r="AS73" s="522"/>
      <c r="AT73" s="502"/>
      <c r="AU73" s="500"/>
      <c r="AV73" s="500"/>
      <c r="AW73" s="500"/>
      <c r="AX73" s="498"/>
      <c r="AY73" s="524"/>
      <c r="AZ73" s="520"/>
      <c r="BA73" s="520"/>
      <c r="BB73" s="520"/>
      <c r="BC73" s="522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5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5"/>
      <c r="DB73" s="275"/>
      <c r="DC73" s="275"/>
      <c r="DD73" s="275"/>
      <c r="DE73" s="275"/>
      <c r="DF73" s="275"/>
      <c r="DG73" s="275"/>
      <c r="DH73" s="275"/>
      <c r="DI73" s="275"/>
      <c r="DJ73" s="275"/>
    </row>
    <row r="74" spans="1:114" ht="21.75" customHeight="1">
      <c r="A74" s="301" t="s">
        <v>510</v>
      </c>
      <c r="B74" s="304" t="s">
        <v>361</v>
      </c>
      <c r="C74" s="499">
        <v>5</v>
      </c>
      <c r="D74" s="499"/>
      <c r="E74" s="499"/>
      <c r="F74" s="499"/>
      <c r="G74" s="499">
        <v>5</v>
      </c>
      <c r="H74" s="499"/>
      <c r="I74" s="499">
        <v>4</v>
      </c>
      <c r="J74" s="506">
        <f t="shared" si="14"/>
        <v>120</v>
      </c>
      <c r="K74" s="506">
        <v>30</v>
      </c>
      <c r="L74" s="499">
        <v>16</v>
      </c>
      <c r="M74" s="499"/>
      <c r="N74" s="499">
        <v>14</v>
      </c>
      <c r="O74" s="497">
        <v>90</v>
      </c>
      <c r="P74" s="501"/>
      <c r="Q74" s="499"/>
      <c r="R74" s="499"/>
      <c r="S74" s="499"/>
      <c r="T74" s="497"/>
      <c r="U74" s="501"/>
      <c r="V74" s="499"/>
      <c r="W74" s="499"/>
      <c r="X74" s="499"/>
      <c r="Y74" s="497"/>
      <c r="Z74" s="501"/>
      <c r="AA74" s="499"/>
      <c r="AB74" s="499"/>
      <c r="AC74" s="499"/>
      <c r="AD74" s="497"/>
      <c r="AE74" s="501"/>
      <c r="AF74" s="499"/>
      <c r="AG74" s="499"/>
      <c r="AH74" s="499"/>
      <c r="AI74" s="497"/>
      <c r="AJ74" s="501">
        <v>16</v>
      </c>
      <c r="AK74" s="499"/>
      <c r="AL74" s="499">
        <v>14</v>
      </c>
      <c r="AM74" s="499">
        <v>90</v>
      </c>
      <c r="AN74" s="497">
        <v>4</v>
      </c>
      <c r="AO74" s="501"/>
      <c r="AP74" s="499"/>
      <c r="AQ74" s="499"/>
      <c r="AR74" s="499"/>
      <c r="AS74" s="497"/>
      <c r="AT74" s="501"/>
      <c r="AU74" s="499"/>
      <c r="AV74" s="499"/>
      <c r="AW74" s="499"/>
      <c r="AX74" s="497"/>
      <c r="AY74" s="501"/>
      <c r="AZ74" s="499"/>
      <c r="BA74" s="499"/>
      <c r="BB74" s="499"/>
      <c r="BC74" s="497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</row>
    <row r="75" spans="1:114" ht="36.75" customHeight="1">
      <c r="A75" s="301" t="s">
        <v>511</v>
      </c>
      <c r="B75" s="304" t="s">
        <v>449</v>
      </c>
      <c r="C75" s="500"/>
      <c r="D75" s="500"/>
      <c r="E75" s="500"/>
      <c r="F75" s="500"/>
      <c r="G75" s="500"/>
      <c r="H75" s="500"/>
      <c r="I75" s="500"/>
      <c r="J75" s="508"/>
      <c r="K75" s="508"/>
      <c r="L75" s="500"/>
      <c r="M75" s="500"/>
      <c r="N75" s="500"/>
      <c r="O75" s="498"/>
      <c r="P75" s="502"/>
      <c r="Q75" s="500"/>
      <c r="R75" s="500"/>
      <c r="S75" s="500"/>
      <c r="T75" s="498"/>
      <c r="U75" s="502"/>
      <c r="V75" s="500"/>
      <c r="W75" s="500"/>
      <c r="X75" s="500"/>
      <c r="Y75" s="498"/>
      <c r="Z75" s="502"/>
      <c r="AA75" s="500"/>
      <c r="AB75" s="500"/>
      <c r="AC75" s="500"/>
      <c r="AD75" s="498"/>
      <c r="AE75" s="502"/>
      <c r="AF75" s="500"/>
      <c r="AG75" s="500"/>
      <c r="AH75" s="500"/>
      <c r="AI75" s="498"/>
      <c r="AJ75" s="502"/>
      <c r="AK75" s="500"/>
      <c r="AL75" s="500"/>
      <c r="AM75" s="500"/>
      <c r="AN75" s="498"/>
      <c r="AO75" s="502"/>
      <c r="AP75" s="500"/>
      <c r="AQ75" s="500"/>
      <c r="AR75" s="500"/>
      <c r="AS75" s="498"/>
      <c r="AT75" s="502"/>
      <c r="AU75" s="500"/>
      <c r="AV75" s="500"/>
      <c r="AW75" s="500"/>
      <c r="AX75" s="498"/>
      <c r="AY75" s="502"/>
      <c r="AZ75" s="500"/>
      <c r="BA75" s="500"/>
      <c r="BB75" s="500"/>
      <c r="BC75" s="498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</row>
    <row r="76" spans="1:114" ht="23.25" customHeight="1">
      <c r="A76" s="301" t="s">
        <v>512</v>
      </c>
      <c r="B76" s="304" t="s">
        <v>425</v>
      </c>
      <c r="C76" s="499">
        <v>5</v>
      </c>
      <c r="D76" s="499"/>
      <c r="E76" s="499"/>
      <c r="F76" s="499"/>
      <c r="G76" s="499">
        <v>5</v>
      </c>
      <c r="H76" s="499"/>
      <c r="I76" s="499">
        <v>4</v>
      </c>
      <c r="J76" s="506">
        <f t="shared" si="14"/>
        <v>120</v>
      </c>
      <c r="K76" s="506">
        <v>30</v>
      </c>
      <c r="L76" s="499">
        <v>16</v>
      </c>
      <c r="M76" s="499"/>
      <c r="N76" s="499">
        <v>14</v>
      </c>
      <c r="O76" s="497">
        <f>J76-K76</f>
        <v>90</v>
      </c>
      <c r="P76" s="501"/>
      <c r="Q76" s="499"/>
      <c r="R76" s="499"/>
      <c r="S76" s="499"/>
      <c r="T76" s="497"/>
      <c r="U76" s="501"/>
      <c r="V76" s="499"/>
      <c r="W76" s="499"/>
      <c r="X76" s="499"/>
      <c r="Y76" s="497"/>
      <c r="Z76" s="501"/>
      <c r="AA76" s="499"/>
      <c r="AB76" s="499"/>
      <c r="AC76" s="499"/>
      <c r="AD76" s="497"/>
      <c r="AE76" s="501"/>
      <c r="AF76" s="499"/>
      <c r="AG76" s="499"/>
      <c r="AH76" s="499"/>
      <c r="AI76" s="497"/>
      <c r="AJ76" s="501">
        <v>16</v>
      </c>
      <c r="AK76" s="499"/>
      <c r="AL76" s="499">
        <v>14</v>
      </c>
      <c r="AM76" s="499">
        <v>90</v>
      </c>
      <c r="AN76" s="497">
        <v>4</v>
      </c>
      <c r="AO76" s="501"/>
      <c r="AP76" s="499"/>
      <c r="AQ76" s="499"/>
      <c r="AR76" s="499"/>
      <c r="AS76" s="497"/>
      <c r="AT76" s="501"/>
      <c r="AU76" s="499"/>
      <c r="AV76" s="499"/>
      <c r="AW76" s="499"/>
      <c r="AX76" s="497"/>
      <c r="AY76" s="501"/>
      <c r="AZ76" s="499"/>
      <c r="BA76" s="499"/>
      <c r="BB76" s="499"/>
      <c r="BC76" s="497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  <c r="CH76" s="275"/>
      <c r="CI76" s="275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</row>
    <row r="77" spans="1:114" ht="24.75" customHeight="1">
      <c r="A77" s="301" t="s">
        <v>513</v>
      </c>
      <c r="B77" s="348" t="s">
        <v>362</v>
      </c>
      <c r="C77" s="500"/>
      <c r="D77" s="500"/>
      <c r="E77" s="500"/>
      <c r="F77" s="500"/>
      <c r="G77" s="500"/>
      <c r="H77" s="500"/>
      <c r="I77" s="500"/>
      <c r="J77" s="508"/>
      <c r="K77" s="508"/>
      <c r="L77" s="500"/>
      <c r="M77" s="500"/>
      <c r="N77" s="500"/>
      <c r="O77" s="498"/>
      <c r="P77" s="502"/>
      <c r="Q77" s="500"/>
      <c r="R77" s="500"/>
      <c r="S77" s="500"/>
      <c r="T77" s="498"/>
      <c r="U77" s="502"/>
      <c r="V77" s="500"/>
      <c r="W77" s="500"/>
      <c r="X77" s="500"/>
      <c r="Y77" s="498"/>
      <c r="Z77" s="502"/>
      <c r="AA77" s="500"/>
      <c r="AB77" s="500"/>
      <c r="AC77" s="500"/>
      <c r="AD77" s="498"/>
      <c r="AE77" s="502"/>
      <c r="AF77" s="500"/>
      <c r="AG77" s="500"/>
      <c r="AH77" s="500"/>
      <c r="AI77" s="498"/>
      <c r="AJ77" s="502"/>
      <c r="AK77" s="500"/>
      <c r="AL77" s="500"/>
      <c r="AM77" s="500"/>
      <c r="AN77" s="498"/>
      <c r="AO77" s="502"/>
      <c r="AP77" s="500"/>
      <c r="AQ77" s="500"/>
      <c r="AR77" s="500"/>
      <c r="AS77" s="498"/>
      <c r="AT77" s="502"/>
      <c r="AU77" s="500"/>
      <c r="AV77" s="500"/>
      <c r="AW77" s="500"/>
      <c r="AX77" s="498"/>
      <c r="AY77" s="502"/>
      <c r="AZ77" s="500"/>
      <c r="BA77" s="500"/>
      <c r="BB77" s="500"/>
      <c r="BC77" s="498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  <c r="CH77" s="275"/>
      <c r="CI77" s="275"/>
      <c r="CJ77" s="275"/>
      <c r="CK77" s="275"/>
      <c r="CL77" s="275"/>
      <c r="CM77" s="275"/>
      <c r="CN77" s="275"/>
      <c r="CO77" s="275"/>
      <c r="CP77" s="275"/>
      <c r="CQ77" s="275"/>
      <c r="CR77" s="275"/>
      <c r="CS77" s="275"/>
      <c r="CT77" s="275"/>
      <c r="CU77" s="275"/>
      <c r="CV77" s="275"/>
      <c r="CW77" s="275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</row>
    <row r="78" spans="1:114" ht="42.75" customHeight="1">
      <c r="A78" s="301" t="s">
        <v>514</v>
      </c>
      <c r="B78" s="304" t="s">
        <v>482</v>
      </c>
      <c r="C78" s="499"/>
      <c r="D78" s="499">
        <v>6</v>
      </c>
      <c r="E78" s="499"/>
      <c r="F78" s="499"/>
      <c r="G78" s="499">
        <v>6</v>
      </c>
      <c r="H78" s="499"/>
      <c r="I78" s="499">
        <v>4</v>
      </c>
      <c r="J78" s="506">
        <f>I78*30</f>
        <v>120</v>
      </c>
      <c r="K78" s="506">
        <v>40</v>
      </c>
      <c r="L78" s="499">
        <f>AO78</f>
        <v>28</v>
      </c>
      <c r="M78" s="499">
        <f>AP78</f>
        <v>0</v>
      </c>
      <c r="N78" s="499">
        <f>AQ78</f>
        <v>12</v>
      </c>
      <c r="O78" s="497">
        <f>J78-K78</f>
        <v>80</v>
      </c>
      <c r="P78" s="501"/>
      <c r="Q78" s="499"/>
      <c r="R78" s="499"/>
      <c r="S78" s="499"/>
      <c r="T78" s="497"/>
      <c r="U78" s="501"/>
      <c r="V78" s="499"/>
      <c r="W78" s="499"/>
      <c r="X78" s="499"/>
      <c r="Y78" s="497"/>
      <c r="Z78" s="501"/>
      <c r="AA78" s="499"/>
      <c r="AB78" s="499"/>
      <c r="AC78" s="499"/>
      <c r="AD78" s="497"/>
      <c r="AE78" s="501"/>
      <c r="AF78" s="499" t="s">
        <v>7</v>
      </c>
      <c r="AG78" s="499"/>
      <c r="AH78" s="499"/>
      <c r="AI78" s="497"/>
      <c r="AJ78" s="501"/>
      <c r="AK78" s="499"/>
      <c r="AL78" s="499"/>
      <c r="AM78" s="499"/>
      <c r="AN78" s="497"/>
      <c r="AO78" s="501">
        <v>28</v>
      </c>
      <c r="AP78" s="499"/>
      <c r="AQ78" s="499">
        <v>12</v>
      </c>
      <c r="AR78" s="499">
        <v>80</v>
      </c>
      <c r="AS78" s="497">
        <v>4</v>
      </c>
      <c r="AT78" s="501"/>
      <c r="AU78" s="499"/>
      <c r="AV78" s="499"/>
      <c r="AW78" s="499"/>
      <c r="AX78" s="497"/>
      <c r="AY78" s="501"/>
      <c r="AZ78" s="499"/>
      <c r="BA78" s="499"/>
      <c r="BB78" s="499"/>
      <c r="BC78" s="497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  <c r="CH78" s="275"/>
      <c r="CI78" s="275"/>
      <c r="CJ78" s="275"/>
      <c r="CK78" s="275"/>
      <c r="CL78" s="275"/>
      <c r="CM78" s="275"/>
      <c r="CN78" s="275"/>
      <c r="CO78" s="275"/>
      <c r="CP78" s="275"/>
      <c r="CQ78" s="275"/>
      <c r="CR78" s="275"/>
      <c r="CS78" s="275"/>
      <c r="CT78" s="275"/>
      <c r="CU78" s="275"/>
      <c r="CV78" s="275"/>
      <c r="CW78" s="275"/>
      <c r="CX78" s="275"/>
      <c r="CY78" s="275"/>
      <c r="CZ78" s="275"/>
      <c r="DA78" s="275"/>
      <c r="DB78" s="275"/>
      <c r="DC78" s="275"/>
      <c r="DD78" s="275"/>
      <c r="DE78" s="275"/>
      <c r="DF78" s="275"/>
      <c r="DG78" s="275"/>
      <c r="DH78" s="275"/>
      <c r="DI78" s="275"/>
      <c r="DJ78" s="275"/>
    </row>
    <row r="79" spans="1:114" ht="21.75" customHeight="1">
      <c r="A79" s="301" t="s">
        <v>515</v>
      </c>
      <c r="B79" s="288" t="s">
        <v>454</v>
      </c>
      <c r="C79" s="500"/>
      <c r="D79" s="500"/>
      <c r="E79" s="500"/>
      <c r="F79" s="500"/>
      <c r="G79" s="500"/>
      <c r="H79" s="500"/>
      <c r="I79" s="500"/>
      <c r="J79" s="508"/>
      <c r="K79" s="508"/>
      <c r="L79" s="500"/>
      <c r="M79" s="500"/>
      <c r="N79" s="500"/>
      <c r="O79" s="498"/>
      <c r="P79" s="502"/>
      <c r="Q79" s="500"/>
      <c r="R79" s="500"/>
      <c r="S79" s="500"/>
      <c r="T79" s="498"/>
      <c r="U79" s="502"/>
      <c r="V79" s="500"/>
      <c r="W79" s="500"/>
      <c r="X79" s="500"/>
      <c r="Y79" s="498"/>
      <c r="Z79" s="502"/>
      <c r="AA79" s="500"/>
      <c r="AB79" s="500"/>
      <c r="AC79" s="500"/>
      <c r="AD79" s="498"/>
      <c r="AE79" s="502"/>
      <c r="AF79" s="500"/>
      <c r="AG79" s="500"/>
      <c r="AH79" s="500"/>
      <c r="AI79" s="498"/>
      <c r="AJ79" s="502"/>
      <c r="AK79" s="500"/>
      <c r="AL79" s="500"/>
      <c r="AM79" s="500"/>
      <c r="AN79" s="498"/>
      <c r="AO79" s="502"/>
      <c r="AP79" s="500"/>
      <c r="AQ79" s="500"/>
      <c r="AR79" s="500"/>
      <c r="AS79" s="498"/>
      <c r="AT79" s="502"/>
      <c r="AU79" s="500"/>
      <c r="AV79" s="500"/>
      <c r="AW79" s="500"/>
      <c r="AX79" s="498"/>
      <c r="AY79" s="502"/>
      <c r="AZ79" s="500"/>
      <c r="BA79" s="500"/>
      <c r="BB79" s="500"/>
      <c r="BC79" s="498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275"/>
      <c r="CG79" s="275"/>
      <c r="CH79" s="275"/>
      <c r="CI79" s="275"/>
      <c r="CJ79" s="275"/>
      <c r="CK79" s="275"/>
      <c r="CL79" s="275"/>
      <c r="CM79" s="275"/>
      <c r="CN79" s="275"/>
      <c r="CO79" s="275"/>
      <c r="CP79" s="275"/>
      <c r="CQ79" s="275"/>
      <c r="CR79" s="275"/>
      <c r="CS79" s="275"/>
      <c r="CT79" s="275"/>
      <c r="CU79" s="275"/>
      <c r="CV79" s="275"/>
      <c r="CW79" s="275"/>
      <c r="CX79" s="275"/>
      <c r="CY79" s="275"/>
      <c r="CZ79" s="275"/>
      <c r="DA79" s="275"/>
      <c r="DB79" s="275"/>
      <c r="DC79" s="275"/>
      <c r="DD79" s="275"/>
      <c r="DE79" s="275"/>
      <c r="DF79" s="275"/>
      <c r="DG79" s="275"/>
      <c r="DH79" s="275"/>
      <c r="DI79" s="275"/>
      <c r="DJ79" s="275"/>
    </row>
    <row r="80" spans="1:114" ht="21.75" customHeight="1">
      <c r="A80" s="301" t="s">
        <v>516</v>
      </c>
      <c r="B80" s="304" t="s">
        <v>363</v>
      </c>
      <c r="C80" s="499">
        <v>6</v>
      </c>
      <c r="D80" s="499"/>
      <c r="E80" s="499"/>
      <c r="F80" s="499"/>
      <c r="G80" s="499">
        <v>6</v>
      </c>
      <c r="H80" s="499"/>
      <c r="I80" s="499">
        <v>4</v>
      </c>
      <c r="J80" s="506">
        <f aca="true" t="shared" si="15" ref="J80:J88">I80*30</f>
        <v>120</v>
      </c>
      <c r="K80" s="506">
        <v>30</v>
      </c>
      <c r="L80" s="499">
        <f>AO80</f>
        <v>16</v>
      </c>
      <c r="M80" s="499">
        <f>AP80</f>
        <v>0</v>
      </c>
      <c r="N80" s="499">
        <f>AQ80</f>
        <v>14</v>
      </c>
      <c r="O80" s="497">
        <f>J80-K80</f>
        <v>90</v>
      </c>
      <c r="P80" s="501"/>
      <c r="Q80" s="499"/>
      <c r="R80" s="499"/>
      <c r="S80" s="499"/>
      <c r="T80" s="497"/>
      <c r="U80" s="501"/>
      <c r="V80" s="499"/>
      <c r="W80" s="499"/>
      <c r="X80" s="499"/>
      <c r="Y80" s="497"/>
      <c r="Z80" s="501"/>
      <c r="AA80" s="499"/>
      <c r="AB80" s="499"/>
      <c r="AC80" s="499"/>
      <c r="AD80" s="497"/>
      <c r="AE80" s="501"/>
      <c r="AF80" s="499"/>
      <c r="AG80" s="499"/>
      <c r="AH80" s="499"/>
      <c r="AI80" s="497"/>
      <c r="AJ80" s="501"/>
      <c r="AK80" s="499"/>
      <c r="AL80" s="499"/>
      <c r="AM80" s="499"/>
      <c r="AN80" s="497"/>
      <c r="AO80" s="501">
        <v>16</v>
      </c>
      <c r="AP80" s="499"/>
      <c r="AQ80" s="499">
        <v>14</v>
      </c>
      <c r="AR80" s="499">
        <v>90</v>
      </c>
      <c r="AS80" s="497">
        <v>4</v>
      </c>
      <c r="AT80" s="501"/>
      <c r="AU80" s="499"/>
      <c r="AV80" s="499"/>
      <c r="AW80" s="499"/>
      <c r="AX80" s="497"/>
      <c r="AY80" s="501"/>
      <c r="AZ80" s="499"/>
      <c r="BA80" s="499"/>
      <c r="BB80" s="499"/>
      <c r="BC80" s="497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  <c r="CH80" s="275"/>
      <c r="CI80" s="275"/>
      <c r="CJ80" s="275"/>
      <c r="CK80" s="275"/>
      <c r="CL80" s="275"/>
      <c r="CM80" s="275"/>
      <c r="CN80" s="275"/>
      <c r="CO80" s="275"/>
      <c r="CP80" s="275"/>
      <c r="CQ80" s="275"/>
      <c r="CR80" s="275"/>
      <c r="CS80" s="275"/>
      <c r="CT80" s="275"/>
      <c r="CU80" s="275"/>
      <c r="CV80" s="275"/>
      <c r="CW80" s="275"/>
      <c r="CX80" s="275"/>
      <c r="CY80" s="275"/>
      <c r="CZ80" s="275"/>
      <c r="DA80" s="275"/>
      <c r="DB80" s="275"/>
      <c r="DC80" s="275"/>
      <c r="DD80" s="275"/>
      <c r="DE80" s="275"/>
      <c r="DF80" s="275"/>
      <c r="DG80" s="275"/>
      <c r="DH80" s="275"/>
      <c r="DI80" s="275"/>
      <c r="DJ80" s="275"/>
    </row>
    <row r="81" spans="1:114" ht="22.5" customHeight="1">
      <c r="A81" s="301" t="s">
        <v>517</v>
      </c>
      <c r="B81" s="304" t="s">
        <v>364</v>
      </c>
      <c r="C81" s="500"/>
      <c r="D81" s="500"/>
      <c r="E81" s="500"/>
      <c r="F81" s="500"/>
      <c r="G81" s="500"/>
      <c r="H81" s="500"/>
      <c r="I81" s="500"/>
      <c r="J81" s="508"/>
      <c r="K81" s="508"/>
      <c r="L81" s="500"/>
      <c r="M81" s="500"/>
      <c r="N81" s="500"/>
      <c r="O81" s="498"/>
      <c r="P81" s="502"/>
      <c r="Q81" s="500"/>
      <c r="R81" s="500"/>
      <c r="S81" s="500"/>
      <c r="T81" s="498"/>
      <c r="U81" s="502"/>
      <c r="V81" s="500"/>
      <c r="W81" s="500"/>
      <c r="X81" s="500"/>
      <c r="Y81" s="498"/>
      <c r="Z81" s="502"/>
      <c r="AA81" s="500"/>
      <c r="AB81" s="500"/>
      <c r="AC81" s="500"/>
      <c r="AD81" s="498"/>
      <c r="AE81" s="502"/>
      <c r="AF81" s="500"/>
      <c r="AG81" s="500"/>
      <c r="AH81" s="500"/>
      <c r="AI81" s="498"/>
      <c r="AJ81" s="502"/>
      <c r="AK81" s="500"/>
      <c r="AL81" s="500"/>
      <c r="AM81" s="500"/>
      <c r="AN81" s="498"/>
      <c r="AO81" s="502"/>
      <c r="AP81" s="500"/>
      <c r="AQ81" s="500"/>
      <c r="AR81" s="500"/>
      <c r="AS81" s="498"/>
      <c r="AT81" s="502"/>
      <c r="AU81" s="500"/>
      <c r="AV81" s="500"/>
      <c r="AW81" s="500"/>
      <c r="AX81" s="498"/>
      <c r="AY81" s="502"/>
      <c r="AZ81" s="500"/>
      <c r="BA81" s="500"/>
      <c r="BB81" s="500"/>
      <c r="BC81" s="498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</row>
    <row r="82" spans="1:114" ht="21.75" customHeight="1">
      <c r="A82" s="301" t="s">
        <v>518</v>
      </c>
      <c r="B82" s="304" t="s">
        <v>378</v>
      </c>
      <c r="C82" s="499">
        <v>7</v>
      </c>
      <c r="D82" s="499"/>
      <c r="E82" s="499"/>
      <c r="F82" s="499"/>
      <c r="G82" s="499"/>
      <c r="H82" s="499"/>
      <c r="I82" s="499">
        <v>5</v>
      </c>
      <c r="J82" s="506">
        <f t="shared" si="15"/>
        <v>150</v>
      </c>
      <c r="K82" s="506">
        <v>40</v>
      </c>
      <c r="L82" s="499">
        <f>AT82</f>
        <v>24</v>
      </c>
      <c r="M82" s="499">
        <f>AU82</f>
        <v>0</v>
      </c>
      <c r="N82" s="499">
        <f>AV82</f>
        <v>16</v>
      </c>
      <c r="O82" s="497">
        <f aca="true" t="shared" si="16" ref="O82:O88">J82-K82</f>
        <v>110</v>
      </c>
      <c r="P82" s="501"/>
      <c r="Q82" s="499"/>
      <c r="R82" s="499"/>
      <c r="S82" s="499"/>
      <c r="T82" s="497"/>
      <c r="U82" s="501"/>
      <c r="V82" s="499"/>
      <c r="W82" s="499"/>
      <c r="X82" s="499"/>
      <c r="Y82" s="497"/>
      <c r="Z82" s="501"/>
      <c r="AA82" s="499"/>
      <c r="AB82" s="499"/>
      <c r="AC82" s="499"/>
      <c r="AD82" s="497"/>
      <c r="AE82" s="501"/>
      <c r="AF82" s="499"/>
      <c r="AG82" s="499"/>
      <c r="AH82" s="499"/>
      <c r="AI82" s="497"/>
      <c r="AJ82" s="501"/>
      <c r="AK82" s="499"/>
      <c r="AL82" s="499"/>
      <c r="AM82" s="499"/>
      <c r="AN82" s="497"/>
      <c r="AO82" s="501"/>
      <c r="AP82" s="499"/>
      <c r="AQ82" s="499"/>
      <c r="AR82" s="499"/>
      <c r="AS82" s="497"/>
      <c r="AT82" s="501">
        <v>24</v>
      </c>
      <c r="AU82" s="499"/>
      <c r="AV82" s="499">
        <v>16</v>
      </c>
      <c r="AW82" s="499">
        <v>110</v>
      </c>
      <c r="AX82" s="497">
        <v>5</v>
      </c>
      <c r="AY82" s="501"/>
      <c r="AZ82" s="499"/>
      <c r="BA82" s="499"/>
      <c r="BB82" s="499"/>
      <c r="BC82" s="497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</row>
    <row r="83" spans="1:114" ht="38.25" customHeight="1">
      <c r="A83" s="301" t="s">
        <v>519</v>
      </c>
      <c r="B83" s="304" t="s">
        <v>377</v>
      </c>
      <c r="C83" s="500"/>
      <c r="D83" s="500"/>
      <c r="E83" s="500"/>
      <c r="F83" s="500"/>
      <c r="G83" s="500"/>
      <c r="H83" s="500"/>
      <c r="I83" s="500"/>
      <c r="J83" s="508"/>
      <c r="K83" s="508"/>
      <c r="L83" s="500"/>
      <c r="M83" s="500"/>
      <c r="N83" s="500"/>
      <c r="O83" s="498"/>
      <c r="P83" s="502"/>
      <c r="Q83" s="500"/>
      <c r="R83" s="500"/>
      <c r="S83" s="500"/>
      <c r="T83" s="498"/>
      <c r="U83" s="502"/>
      <c r="V83" s="500"/>
      <c r="W83" s="500"/>
      <c r="X83" s="500"/>
      <c r="Y83" s="498"/>
      <c r="Z83" s="502"/>
      <c r="AA83" s="500"/>
      <c r="AB83" s="500"/>
      <c r="AC83" s="500"/>
      <c r="AD83" s="498"/>
      <c r="AE83" s="502"/>
      <c r="AF83" s="500"/>
      <c r="AG83" s="500"/>
      <c r="AH83" s="500"/>
      <c r="AI83" s="498"/>
      <c r="AJ83" s="502"/>
      <c r="AK83" s="500"/>
      <c r="AL83" s="500"/>
      <c r="AM83" s="500"/>
      <c r="AN83" s="498"/>
      <c r="AO83" s="502"/>
      <c r="AP83" s="500"/>
      <c r="AQ83" s="500"/>
      <c r="AR83" s="500"/>
      <c r="AS83" s="498"/>
      <c r="AT83" s="502"/>
      <c r="AU83" s="500"/>
      <c r="AV83" s="500"/>
      <c r="AW83" s="500"/>
      <c r="AX83" s="498"/>
      <c r="AY83" s="502"/>
      <c r="AZ83" s="500"/>
      <c r="BA83" s="500"/>
      <c r="BB83" s="500"/>
      <c r="BC83" s="498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75"/>
      <c r="DH83" s="275"/>
      <c r="DI83" s="275"/>
      <c r="DJ83" s="275"/>
    </row>
    <row r="84" spans="1:114" ht="26.25" customHeight="1">
      <c r="A84" s="301" t="s">
        <v>520</v>
      </c>
      <c r="B84" s="304" t="s">
        <v>451</v>
      </c>
      <c r="C84" s="499">
        <v>8</v>
      </c>
      <c r="D84" s="499"/>
      <c r="E84" s="499"/>
      <c r="F84" s="499"/>
      <c r="G84" s="499">
        <v>8</v>
      </c>
      <c r="H84" s="499"/>
      <c r="I84" s="499">
        <v>6</v>
      </c>
      <c r="J84" s="506">
        <f t="shared" si="15"/>
        <v>180</v>
      </c>
      <c r="K84" s="506">
        <f>L84+M84+N84</f>
        <v>50</v>
      </c>
      <c r="L84" s="499">
        <f>AY84</f>
        <v>30</v>
      </c>
      <c r="M84" s="499">
        <f>AZ84</f>
        <v>0</v>
      </c>
      <c r="N84" s="499">
        <f>BA84</f>
        <v>20</v>
      </c>
      <c r="O84" s="497">
        <f t="shared" si="16"/>
        <v>130</v>
      </c>
      <c r="P84" s="501"/>
      <c r="Q84" s="499"/>
      <c r="R84" s="499"/>
      <c r="S84" s="499"/>
      <c r="T84" s="497"/>
      <c r="U84" s="501"/>
      <c r="V84" s="499"/>
      <c r="W84" s="499"/>
      <c r="X84" s="499"/>
      <c r="Y84" s="497"/>
      <c r="Z84" s="501"/>
      <c r="AA84" s="499"/>
      <c r="AB84" s="499"/>
      <c r="AC84" s="499"/>
      <c r="AD84" s="497"/>
      <c r="AE84" s="501"/>
      <c r="AF84" s="499"/>
      <c r="AG84" s="499"/>
      <c r="AH84" s="499"/>
      <c r="AI84" s="497"/>
      <c r="AJ84" s="501"/>
      <c r="AK84" s="499"/>
      <c r="AL84" s="499"/>
      <c r="AM84" s="499"/>
      <c r="AN84" s="497"/>
      <c r="AO84" s="501"/>
      <c r="AP84" s="499"/>
      <c r="AQ84" s="499"/>
      <c r="AR84" s="499"/>
      <c r="AS84" s="497"/>
      <c r="AT84" s="501"/>
      <c r="AU84" s="499"/>
      <c r="AV84" s="499"/>
      <c r="AW84" s="499"/>
      <c r="AX84" s="497"/>
      <c r="AY84" s="501">
        <v>30</v>
      </c>
      <c r="AZ84" s="499"/>
      <c r="BA84" s="499">
        <v>20</v>
      </c>
      <c r="BB84" s="499">
        <v>130</v>
      </c>
      <c r="BC84" s="497">
        <v>6</v>
      </c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275"/>
      <c r="CG84" s="275"/>
      <c r="CH84" s="275"/>
      <c r="CI84" s="275"/>
      <c r="CJ84" s="275"/>
      <c r="CK84" s="275"/>
      <c r="CL84" s="275"/>
      <c r="CM84" s="275"/>
      <c r="CN84" s="275"/>
      <c r="CO84" s="275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5"/>
      <c r="DD84" s="275"/>
      <c r="DE84" s="275"/>
      <c r="DF84" s="275"/>
      <c r="DG84" s="275"/>
      <c r="DH84" s="275"/>
      <c r="DI84" s="275"/>
      <c r="DJ84" s="275"/>
    </row>
    <row r="85" spans="1:114" ht="23.25" customHeight="1">
      <c r="A85" s="301" t="s">
        <v>521</v>
      </c>
      <c r="B85" s="348" t="s">
        <v>455</v>
      </c>
      <c r="C85" s="500"/>
      <c r="D85" s="500"/>
      <c r="E85" s="500"/>
      <c r="F85" s="500"/>
      <c r="G85" s="500"/>
      <c r="H85" s="500"/>
      <c r="I85" s="500"/>
      <c r="J85" s="508"/>
      <c r="K85" s="508"/>
      <c r="L85" s="500"/>
      <c r="M85" s="500"/>
      <c r="N85" s="500"/>
      <c r="O85" s="498"/>
      <c r="P85" s="502"/>
      <c r="Q85" s="500"/>
      <c r="R85" s="500"/>
      <c r="S85" s="500"/>
      <c r="T85" s="498"/>
      <c r="U85" s="502"/>
      <c r="V85" s="500"/>
      <c r="W85" s="500"/>
      <c r="X85" s="500"/>
      <c r="Y85" s="498"/>
      <c r="Z85" s="502"/>
      <c r="AA85" s="500"/>
      <c r="AB85" s="500"/>
      <c r="AC85" s="500"/>
      <c r="AD85" s="498"/>
      <c r="AE85" s="502"/>
      <c r="AF85" s="500"/>
      <c r="AG85" s="500"/>
      <c r="AH85" s="500"/>
      <c r="AI85" s="498"/>
      <c r="AJ85" s="502"/>
      <c r="AK85" s="500"/>
      <c r="AL85" s="500"/>
      <c r="AM85" s="500"/>
      <c r="AN85" s="498"/>
      <c r="AO85" s="502"/>
      <c r="AP85" s="500"/>
      <c r="AQ85" s="500"/>
      <c r="AR85" s="500"/>
      <c r="AS85" s="498"/>
      <c r="AT85" s="502"/>
      <c r="AU85" s="500"/>
      <c r="AV85" s="500"/>
      <c r="AW85" s="500"/>
      <c r="AX85" s="498"/>
      <c r="AY85" s="502"/>
      <c r="AZ85" s="500"/>
      <c r="BA85" s="500"/>
      <c r="BB85" s="500"/>
      <c r="BC85" s="498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5"/>
      <c r="DB85" s="275"/>
      <c r="DC85" s="275"/>
      <c r="DD85" s="275"/>
      <c r="DE85" s="275"/>
      <c r="DF85" s="275"/>
      <c r="DG85" s="275"/>
      <c r="DH85" s="275"/>
      <c r="DI85" s="275"/>
      <c r="DJ85" s="275"/>
    </row>
    <row r="86" spans="1:114" ht="24" customHeight="1">
      <c r="A86" s="301" t="s">
        <v>522</v>
      </c>
      <c r="B86" s="304" t="s">
        <v>365</v>
      </c>
      <c r="C86" s="499"/>
      <c r="D86" s="499">
        <v>8</v>
      </c>
      <c r="E86" s="499"/>
      <c r="F86" s="499"/>
      <c r="G86" s="499">
        <v>8</v>
      </c>
      <c r="H86" s="499"/>
      <c r="I86" s="499">
        <v>5</v>
      </c>
      <c r="J86" s="506">
        <f t="shared" si="15"/>
        <v>150</v>
      </c>
      <c r="K86" s="506">
        <f>L86+M86+N86</f>
        <v>50</v>
      </c>
      <c r="L86" s="499">
        <f>AY86</f>
        <v>30</v>
      </c>
      <c r="M86" s="499">
        <f>AZ86</f>
        <v>0</v>
      </c>
      <c r="N86" s="499">
        <f>BA86</f>
        <v>20</v>
      </c>
      <c r="O86" s="497">
        <f t="shared" si="16"/>
        <v>100</v>
      </c>
      <c r="P86" s="501"/>
      <c r="Q86" s="499"/>
      <c r="R86" s="499"/>
      <c r="S86" s="499"/>
      <c r="T86" s="497"/>
      <c r="U86" s="501"/>
      <c r="V86" s="499"/>
      <c r="W86" s="499"/>
      <c r="X86" s="499"/>
      <c r="Y86" s="497"/>
      <c r="Z86" s="501"/>
      <c r="AA86" s="499"/>
      <c r="AB86" s="499"/>
      <c r="AC86" s="499"/>
      <c r="AD86" s="497"/>
      <c r="AE86" s="501"/>
      <c r="AF86" s="499"/>
      <c r="AG86" s="499"/>
      <c r="AH86" s="499"/>
      <c r="AI86" s="497"/>
      <c r="AJ86" s="501"/>
      <c r="AK86" s="499"/>
      <c r="AL86" s="499"/>
      <c r="AM86" s="499"/>
      <c r="AN86" s="497"/>
      <c r="AO86" s="501"/>
      <c r="AP86" s="499"/>
      <c r="AQ86" s="499"/>
      <c r="AR86" s="499"/>
      <c r="AS86" s="497"/>
      <c r="AT86" s="501"/>
      <c r="AU86" s="499"/>
      <c r="AV86" s="499"/>
      <c r="AW86" s="499"/>
      <c r="AX86" s="497"/>
      <c r="AY86" s="501">
        <v>30</v>
      </c>
      <c r="AZ86" s="499"/>
      <c r="BA86" s="499">
        <v>20</v>
      </c>
      <c r="BB86" s="499">
        <v>100</v>
      </c>
      <c r="BC86" s="497">
        <v>5</v>
      </c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5"/>
      <c r="CY86" s="275"/>
      <c r="CZ86" s="275"/>
      <c r="DA86" s="275"/>
      <c r="DB86" s="275"/>
      <c r="DC86" s="275"/>
      <c r="DD86" s="275"/>
      <c r="DE86" s="275"/>
      <c r="DF86" s="275"/>
      <c r="DG86" s="275"/>
      <c r="DH86" s="275"/>
      <c r="DI86" s="275"/>
      <c r="DJ86" s="275"/>
    </row>
    <row r="87" spans="1:114" ht="21.75" customHeight="1">
      <c r="A87" s="301" t="s">
        <v>523</v>
      </c>
      <c r="B87" s="304" t="s">
        <v>366</v>
      </c>
      <c r="C87" s="500"/>
      <c r="D87" s="500"/>
      <c r="E87" s="500"/>
      <c r="F87" s="500"/>
      <c r="G87" s="500"/>
      <c r="H87" s="500"/>
      <c r="I87" s="500"/>
      <c r="J87" s="508"/>
      <c r="K87" s="508"/>
      <c r="L87" s="500"/>
      <c r="M87" s="500"/>
      <c r="N87" s="500"/>
      <c r="O87" s="498"/>
      <c r="P87" s="502"/>
      <c r="Q87" s="500"/>
      <c r="R87" s="500"/>
      <c r="S87" s="500"/>
      <c r="T87" s="498"/>
      <c r="U87" s="502"/>
      <c r="V87" s="500"/>
      <c r="W87" s="500"/>
      <c r="X87" s="500"/>
      <c r="Y87" s="498"/>
      <c r="Z87" s="502"/>
      <c r="AA87" s="500"/>
      <c r="AB87" s="500"/>
      <c r="AC87" s="500"/>
      <c r="AD87" s="498"/>
      <c r="AE87" s="502"/>
      <c r="AF87" s="500"/>
      <c r="AG87" s="500"/>
      <c r="AH87" s="500"/>
      <c r="AI87" s="498"/>
      <c r="AJ87" s="502"/>
      <c r="AK87" s="500"/>
      <c r="AL87" s="500"/>
      <c r="AM87" s="500"/>
      <c r="AN87" s="498"/>
      <c r="AO87" s="502"/>
      <c r="AP87" s="500"/>
      <c r="AQ87" s="500"/>
      <c r="AR87" s="500"/>
      <c r="AS87" s="498"/>
      <c r="AT87" s="502"/>
      <c r="AU87" s="500"/>
      <c r="AV87" s="500"/>
      <c r="AW87" s="500"/>
      <c r="AX87" s="498"/>
      <c r="AY87" s="502"/>
      <c r="AZ87" s="500"/>
      <c r="BA87" s="500"/>
      <c r="BB87" s="500"/>
      <c r="BC87" s="498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5"/>
      <c r="DB87" s="275"/>
      <c r="DC87" s="275"/>
      <c r="DD87" s="275"/>
      <c r="DE87" s="275"/>
      <c r="DF87" s="275"/>
      <c r="DG87" s="275"/>
      <c r="DH87" s="275"/>
      <c r="DI87" s="275"/>
      <c r="DJ87" s="275"/>
    </row>
    <row r="88" spans="1:114" ht="22.5" customHeight="1">
      <c r="A88" s="301" t="s">
        <v>524</v>
      </c>
      <c r="B88" s="304" t="s">
        <v>367</v>
      </c>
      <c r="C88" s="499">
        <v>8</v>
      </c>
      <c r="D88" s="499"/>
      <c r="E88" s="499"/>
      <c r="F88" s="499"/>
      <c r="G88" s="499"/>
      <c r="H88" s="499"/>
      <c r="I88" s="499">
        <v>5</v>
      </c>
      <c r="J88" s="506">
        <f t="shared" si="15"/>
        <v>150</v>
      </c>
      <c r="K88" s="506">
        <f>L88+M88+N88</f>
        <v>40</v>
      </c>
      <c r="L88" s="499">
        <f>AY88</f>
        <v>30</v>
      </c>
      <c r="M88" s="499">
        <f>AZ88</f>
        <v>0</v>
      </c>
      <c r="N88" s="499">
        <f>BA88</f>
        <v>10</v>
      </c>
      <c r="O88" s="497">
        <f t="shared" si="16"/>
        <v>110</v>
      </c>
      <c r="P88" s="501"/>
      <c r="Q88" s="499"/>
      <c r="R88" s="499"/>
      <c r="S88" s="499"/>
      <c r="T88" s="497"/>
      <c r="U88" s="501"/>
      <c r="V88" s="499"/>
      <c r="W88" s="499"/>
      <c r="X88" s="499"/>
      <c r="Y88" s="497"/>
      <c r="Z88" s="501"/>
      <c r="AA88" s="499"/>
      <c r="AB88" s="499"/>
      <c r="AC88" s="499"/>
      <c r="AD88" s="497"/>
      <c r="AE88" s="501"/>
      <c r="AF88" s="499"/>
      <c r="AG88" s="499"/>
      <c r="AH88" s="499"/>
      <c r="AI88" s="497"/>
      <c r="AJ88" s="501"/>
      <c r="AK88" s="499"/>
      <c r="AL88" s="499"/>
      <c r="AM88" s="499"/>
      <c r="AN88" s="497"/>
      <c r="AO88" s="501"/>
      <c r="AP88" s="499"/>
      <c r="AQ88" s="499"/>
      <c r="AR88" s="499"/>
      <c r="AS88" s="497"/>
      <c r="AT88" s="501"/>
      <c r="AU88" s="499"/>
      <c r="AV88" s="499"/>
      <c r="AW88" s="499"/>
      <c r="AX88" s="497"/>
      <c r="AY88" s="501">
        <v>30</v>
      </c>
      <c r="AZ88" s="499"/>
      <c r="BA88" s="499">
        <v>10</v>
      </c>
      <c r="BB88" s="499">
        <v>110</v>
      </c>
      <c r="BC88" s="497">
        <v>5</v>
      </c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  <c r="CH88" s="275"/>
      <c r="CI88" s="275"/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75"/>
      <c r="CU88" s="275"/>
      <c r="CV88" s="275"/>
      <c r="CW88" s="275"/>
      <c r="CX88" s="275"/>
      <c r="CY88" s="275"/>
      <c r="CZ88" s="275"/>
      <c r="DA88" s="275"/>
      <c r="DB88" s="275"/>
      <c r="DC88" s="275"/>
      <c r="DD88" s="275"/>
      <c r="DE88" s="275"/>
      <c r="DF88" s="275"/>
      <c r="DG88" s="275"/>
      <c r="DH88" s="275"/>
      <c r="DI88" s="275"/>
      <c r="DJ88" s="275"/>
    </row>
    <row r="89" spans="1:114" ht="40.5" customHeight="1">
      <c r="A89" s="301" t="s">
        <v>525</v>
      </c>
      <c r="B89" s="304" t="s">
        <v>456</v>
      </c>
      <c r="C89" s="500"/>
      <c r="D89" s="500"/>
      <c r="E89" s="500"/>
      <c r="F89" s="500"/>
      <c r="G89" s="500"/>
      <c r="H89" s="500"/>
      <c r="I89" s="500"/>
      <c r="J89" s="508"/>
      <c r="K89" s="508"/>
      <c r="L89" s="500"/>
      <c r="M89" s="500"/>
      <c r="N89" s="500"/>
      <c r="O89" s="498"/>
      <c r="P89" s="502"/>
      <c r="Q89" s="500"/>
      <c r="R89" s="500"/>
      <c r="S89" s="500"/>
      <c r="T89" s="498"/>
      <c r="U89" s="502"/>
      <c r="V89" s="500"/>
      <c r="W89" s="500"/>
      <c r="X89" s="500"/>
      <c r="Y89" s="498"/>
      <c r="Z89" s="502"/>
      <c r="AA89" s="500"/>
      <c r="AB89" s="500"/>
      <c r="AC89" s="500"/>
      <c r="AD89" s="498"/>
      <c r="AE89" s="502"/>
      <c r="AF89" s="500"/>
      <c r="AG89" s="500"/>
      <c r="AH89" s="500"/>
      <c r="AI89" s="498"/>
      <c r="AJ89" s="502"/>
      <c r="AK89" s="500"/>
      <c r="AL89" s="500"/>
      <c r="AM89" s="500"/>
      <c r="AN89" s="498"/>
      <c r="AO89" s="502"/>
      <c r="AP89" s="500"/>
      <c r="AQ89" s="500"/>
      <c r="AR89" s="500"/>
      <c r="AS89" s="498"/>
      <c r="AT89" s="502"/>
      <c r="AU89" s="500"/>
      <c r="AV89" s="500"/>
      <c r="AW89" s="500"/>
      <c r="AX89" s="498"/>
      <c r="AY89" s="502"/>
      <c r="AZ89" s="500"/>
      <c r="BA89" s="500"/>
      <c r="BB89" s="500"/>
      <c r="BC89" s="498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/>
      <c r="CG89" s="275"/>
      <c r="CH89" s="275"/>
      <c r="CI89" s="275"/>
      <c r="CJ89" s="275"/>
      <c r="CK89" s="275"/>
      <c r="CL89" s="275"/>
      <c r="CM89" s="275"/>
      <c r="CN89" s="275"/>
      <c r="CO89" s="275"/>
      <c r="CP89" s="275"/>
      <c r="CQ89" s="275"/>
      <c r="CR89" s="275"/>
      <c r="CS89" s="275"/>
      <c r="CT89" s="275"/>
      <c r="CU89" s="275"/>
      <c r="CV89" s="275"/>
      <c r="CW89" s="275"/>
      <c r="CX89" s="275"/>
      <c r="CY89" s="275"/>
      <c r="CZ89" s="275"/>
      <c r="DA89" s="275"/>
      <c r="DB89" s="275"/>
      <c r="DC89" s="275"/>
      <c r="DD89" s="275"/>
      <c r="DE89" s="275"/>
      <c r="DF89" s="275"/>
      <c r="DG89" s="275"/>
      <c r="DH89" s="275"/>
      <c r="DI89" s="275"/>
      <c r="DJ89" s="275"/>
    </row>
    <row r="90" spans="1:114" ht="19.5" customHeight="1">
      <c r="A90" s="301" t="s">
        <v>526</v>
      </c>
      <c r="B90" s="304" t="s">
        <v>458</v>
      </c>
      <c r="C90" s="499">
        <v>6</v>
      </c>
      <c r="D90" s="499"/>
      <c r="E90" s="499"/>
      <c r="F90" s="499"/>
      <c r="G90" s="499"/>
      <c r="H90" s="499"/>
      <c r="I90" s="499">
        <v>4</v>
      </c>
      <c r="J90" s="506">
        <f>I90*30</f>
        <v>120</v>
      </c>
      <c r="K90" s="506">
        <v>30</v>
      </c>
      <c r="L90" s="499">
        <v>16</v>
      </c>
      <c r="M90" s="499">
        <v>14</v>
      </c>
      <c r="N90" s="499"/>
      <c r="O90" s="497">
        <f>J90-K90</f>
        <v>90</v>
      </c>
      <c r="P90" s="501"/>
      <c r="Q90" s="499"/>
      <c r="R90" s="499"/>
      <c r="S90" s="499"/>
      <c r="T90" s="497"/>
      <c r="U90" s="501"/>
      <c r="V90" s="499"/>
      <c r="W90" s="499"/>
      <c r="X90" s="499"/>
      <c r="Y90" s="497"/>
      <c r="Z90" s="501"/>
      <c r="AA90" s="499"/>
      <c r="AB90" s="499"/>
      <c r="AC90" s="499"/>
      <c r="AD90" s="497"/>
      <c r="AE90" s="501"/>
      <c r="AF90" s="499"/>
      <c r="AG90" s="499"/>
      <c r="AH90" s="499"/>
      <c r="AI90" s="497"/>
      <c r="AJ90" s="501"/>
      <c r="AK90" s="499"/>
      <c r="AL90" s="499"/>
      <c r="AM90" s="499"/>
      <c r="AN90" s="497"/>
      <c r="AO90" s="501">
        <v>16</v>
      </c>
      <c r="AP90" s="499">
        <v>14</v>
      </c>
      <c r="AQ90" s="499"/>
      <c r="AR90" s="499">
        <v>90</v>
      </c>
      <c r="AS90" s="497">
        <v>4</v>
      </c>
      <c r="AT90" s="501"/>
      <c r="AU90" s="499"/>
      <c r="AV90" s="499"/>
      <c r="AW90" s="499"/>
      <c r="AX90" s="497"/>
      <c r="AY90" s="501"/>
      <c r="AZ90" s="499"/>
      <c r="BA90" s="499"/>
      <c r="BB90" s="499"/>
      <c r="BC90" s="497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75"/>
      <c r="CG90" s="275"/>
      <c r="CH90" s="275"/>
      <c r="CI90" s="275"/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75"/>
      <c r="CU90" s="275"/>
      <c r="CV90" s="275"/>
      <c r="CW90" s="275"/>
      <c r="CX90" s="275"/>
      <c r="CY90" s="275"/>
      <c r="CZ90" s="275"/>
      <c r="DA90" s="275"/>
      <c r="DB90" s="275"/>
      <c r="DC90" s="275"/>
      <c r="DD90" s="275"/>
      <c r="DE90" s="275"/>
      <c r="DF90" s="275"/>
      <c r="DG90" s="275"/>
      <c r="DH90" s="275"/>
      <c r="DI90" s="275"/>
      <c r="DJ90" s="275"/>
    </row>
    <row r="91" spans="1:114" ht="22.5" customHeight="1" thickBot="1">
      <c r="A91" s="301" t="s">
        <v>527</v>
      </c>
      <c r="B91" s="304" t="s">
        <v>459</v>
      </c>
      <c r="C91" s="505"/>
      <c r="D91" s="505"/>
      <c r="E91" s="505"/>
      <c r="F91" s="505"/>
      <c r="G91" s="505"/>
      <c r="H91" s="505"/>
      <c r="I91" s="505"/>
      <c r="J91" s="507"/>
      <c r="K91" s="507"/>
      <c r="L91" s="505"/>
      <c r="M91" s="505"/>
      <c r="N91" s="505"/>
      <c r="O91" s="503"/>
      <c r="P91" s="504"/>
      <c r="Q91" s="505"/>
      <c r="R91" s="505"/>
      <c r="S91" s="505"/>
      <c r="T91" s="503"/>
      <c r="U91" s="504"/>
      <c r="V91" s="505"/>
      <c r="W91" s="505"/>
      <c r="X91" s="505"/>
      <c r="Y91" s="503"/>
      <c r="Z91" s="504"/>
      <c r="AA91" s="505"/>
      <c r="AB91" s="505"/>
      <c r="AC91" s="505"/>
      <c r="AD91" s="503"/>
      <c r="AE91" s="504"/>
      <c r="AF91" s="505"/>
      <c r="AG91" s="505"/>
      <c r="AH91" s="505"/>
      <c r="AI91" s="503"/>
      <c r="AJ91" s="504"/>
      <c r="AK91" s="505"/>
      <c r="AL91" s="505"/>
      <c r="AM91" s="505"/>
      <c r="AN91" s="503"/>
      <c r="AO91" s="504"/>
      <c r="AP91" s="505"/>
      <c r="AQ91" s="505"/>
      <c r="AR91" s="505"/>
      <c r="AS91" s="503"/>
      <c r="AT91" s="504"/>
      <c r="AU91" s="505"/>
      <c r="AV91" s="505"/>
      <c r="AW91" s="505"/>
      <c r="AX91" s="503"/>
      <c r="AY91" s="504"/>
      <c r="AZ91" s="505"/>
      <c r="BA91" s="505"/>
      <c r="BB91" s="505"/>
      <c r="BC91" s="503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5"/>
      <c r="CE91" s="275"/>
      <c r="CF91" s="275"/>
      <c r="CG91" s="275"/>
      <c r="CH91" s="275"/>
      <c r="CI91" s="275"/>
      <c r="CJ91" s="275"/>
      <c r="CK91" s="275"/>
      <c r="CL91" s="275"/>
      <c r="CM91" s="275"/>
      <c r="CN91" s="275"/>
      <c r="CO91" s="275"/>
      <c r="CP91" s="275"/>
      <c r="CQ91" s="275"/>
      <c r="CR91" s="275"/>
      <c r="CS91" s="275"/>
      <c r="CT91" s="275"/>
      <c r="CU91" s="275"/>
      <c r="CV91" s="275"/>
      <c r="CW91" s="275"/>
      <c r="CX91" s="275"/>
      <c r="CY91" s="275"/>
      <c r="CZ91" s="275"/>
      <c r="DA91" s="275"/>
      <c r="DB91" s="275"/>
      <c r="DC91" s="275"/>
      <c r="DD91" s="275"/>
      <c r="DE91" s="275"/>
      <c r="DF91" s="275"/>
      <c r="DG91" s="275"/>
      <c r="DH91" s="275"/>
      <c r="DI91" s="275"/>
      <c r="DJ91" s="275"/>
    </row>
    <row r="92" spans="1:114" ht="22.5" customHeight="1" thickBot="1" thickTop="1">
      <c r="A92" s="569" t="s">
        <v>505</v>
      </c>
      <c r="B92" s="570"/>
      <c r="C92" s="299">
        <v>9</v>
      </c>
      <c r="D92" s="299">
        <v>2</v>
      </c>
      <c r="E92" s="299">
        <f>SUM(E91:E91)</f>
        <v>0</v>
      </c>
      <c r="F92" s="299">
        <f>SUM(F91:F91)</f>
        <v>0</v>
      </c>
      <c r="G92" s="299">
        <v>8</v>
      </c>
      <c r="H92" s="299">
        <f>SUM(H91:H91)</f>
        <v>0</v>
      </c>
      <c r="I92" s="299">
        <f aca="true" t="shared" si="17" ref="I92:BC92">SUM(I70:I91)</f>
        <v>51</v>
      </c>
      <c r="J92" s="299">
        <f t="shared" si="17"/>
        <v>1530</v>
      </c>
      <c r="K92" s="299">
        <f t="shared" si="17"/>
        <v>420</v>
      </c>
      <c r="L92" s="299">
        <f t="shared" si="17"/>
        <v>254</v>
      </c>
      <c r="M92" s="299">
        <f t="shared" si="17"/>
        <v>14</v>
      </c>
      <c r="N92" s="299">
        <f t="shared" si="17"/>
        <v>152</v>
      </c>
      <c r="O92" s="299">
        <f t="shared" si="17"/>
        <v>1110</v>
      </c>
      <c r="P92" s="299">
        <f t="shared" si="17"/>
        <v>0</v>
      </c>
      <c r="Q92" s="299">
        <f t="shared" si="17"/>
        <v>0</v>
      </c>
      <c r="R92" s="299">
        <f t="shared" si="17"/>
        <v>0</v>
      </c>
      <c r="S92" s="299">
        <f t="shared" si="17"/>
        <v>0</v>
      </c>
      <c r="T92" s="299">
        <f t="shared" si="17"/>
        <v>0</v>
      </c>
      <c r="U92" s="299">
        <f t="shared" si="17"/>
        <v>0</v>
      </c>
      <c r="V92" s="299">
        <f t="shared" si="17"/>
        <v>0</v>
      </c>
      <c r="W92" s="299">
        <f t="shared" si="17"/>
        <v>0</v>
      </c>
      <c r="X92" s="299">
        <f t="shared" si="17"/>
        <v>0</v>
      </c>
      <c r="Y92" s="299">
        <f t="shared" si="17"/>
        <v>0</v>
      </c>
      <c r="Z92" s="299">
        <f t="shared" si="17"/>
        <v>0</v>
      </c>
      <c r="AA92" s="299">
        <f t="shared" si="17"/>
        <v>0</v>
      </c>
      <c r="AB92" s="299">
        <f t="shared" si="17"/>
        <v>0</v>
      </c>
      <c r="AC92" s="299">
        <f t="shared" si="17"/>
        <v>0</v>
      </c>
      <c r="AD92" s="299">
        <f t="shared" si="17"/>
        <v>0</v>
      </c>
      <c r="AE92" s="299">
        <f t="shared" si="17"/>
        <v>24</v>
      </c>
      <c r="AF92" s="299">
        <f t="shared" si="17"/>
        <v>0</v>
      </c>
      <c r="AG92" s="299">
        <f t="shared" si="17"/>
        <v>16</v>
      </c>
      <c r="AH92" s="299">
        <f t="shared" si="17"/>
        <v>110</v>
      </c>
      <c r="AI92" s="299">
        <f t="shared" si="17"/>
        <v>5</v>
      </c>
      <c r="AJ92" s="299">
        <f t="shared" si="17"/>
        <v>32</v>
      </c>
      <c r="AK92" s="299">
        <f t="shared" si="17"/>
        <v>0</v>
      </c>
      <c r="AL92" s="299">
        <f t="shared" si="17"/>
        <v>28</v>
      </c>
      <c r="AM92" s="299">
        <f t="shared" si="17"/>
        <v>180</v>
      </c>
      <c r="AN92" s="299">
        <f t="shared" si="17"/>
        <v>8</v>
      </c>
      <c r="AO92" s="299">
        <f t="shared" si="17"/>
        <v>60</v>
      </c>
      <c r="AP92" s="299">
        <f t="shared" si="17"/>
        <v>14</v>
      </c>
      <c r="AQ92" s="299">
        <f t="shared" si="17"/>
        <v>26</v>
      </c>
      <c r="AR92" s="299">
        <f t="shared" si="17"/>
        <v>260</v>
      </c>
      <c r="AS92" s="299">
        <f t="shared" si="17"/>
        <v>12</v>
      </c>
      <c r="AT92" s="299">
        <f t="shared" si="17"/>
        <v>48</v>
      </c>
      <c r="AU92" s="299">
        <f t="shared" si="17"/>
        <v>0</v>
      </c>
      <c r="AV92" s="299">
        <f t="shared" si="17"/>
        <v>32</v>
      </c>
      <c r="AW92" s="299">
        <f t="shared" si="17"/>
        <v>220</v>
      </c>
      <c r="AX92" s="299">
        <f t="shared" si="17"/>
        <v>10</v>
      </c>
      <c r="AY92" s="299">
        <f t="shared" si="17"/>
        <v>90</v>
      </c>
      <c r="AZ92" s="299">
        <f t="shared" si="17"/>
        <v>0</v>
      </c>
      <c r="BA92" s="299">
        <f t="shared" si="17"/>
        <v>50</v>
      </c>
      <c r="BB92" s="299">
        <f t="shared" si="17"/>
        <v>340</v>
      </c>
      <c r="BC92" s="299">
        <f t="shared" si="17"/>
        <v>16</v>
      </c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5"/>
      <c r="DB92" s="275"/>
      <c r="DC92" s="275"/>
      <c r="DD92" s="275"/>
      <c r="DE92" s="275"/>
      <c r="DF92" s="275"/>
      <c r="DG92" s="275"/>
      <c r="DH92" s="275"/>
      <c r="DI92" s="275"/>
      <c r="DJ92" s="275"/>
    </row>
    <row r="93" spans="1:114" ht="22.5" customHeight="1" thickBot="1" thickTop="1">
      <c r="A93" s="550" t="s">
        <v>336</v>
      </c>
      <c r="B93" s="551"/>
      <c r="C93" s="273">
        <f aca="true" t="shared" si="18" ref="C93:H93">C68+C92</f>
        <v>22</v>
      </c>
      <c r="D93" s="273">
        <f t="shared" si="18"/>
        <v>11</v>
      </c>
      <c r="E93" s="273">
        <f t="shared" si="18"/>
        <v>4</v>
      </c>
      <c r="F93" s="273">
        <f t="shared" si="18"/>
        <v>0</v>
      </c>
      <c r="G93" s="273">
        <f t="shared" si="18"/>
        <v>21</v>
      </c>
      <c r="H93" s="273">
        <f t="shared" si="18"/>
        <v>0</v>
      </c>
      <c r="I93" s="273">
        <f aca="true" t="shared" si="19" ref="I93:BC93">SUM(I68+I92)</f>
        <v>139</v>
      </c>
      <c r="J93" s="273">
        <f t="shared" si="19"/>
        <v>4170</v>
      </c>
      <c r="K93" s="273">
        <f t="shared" si="19"/>
        <v>1170</v>
      </c>
      <c r="L93" s="273">
        <f t="shared" si="19"/>
        <v>664</v>
      </c>
      <c r="M93" s="273">
        <f t="shared" si="19"/>
        <v>14</v>
      </c>
      <c r="N93" s="273">
        <f t="shared" si="19"/>
        <v>492</v>
      </c>
      <c r="O93" s="273">
        <f t="shared" si="19"/>
        <v>3000</v>
      </c>
      <c r="P93" s="273">
        <f t="shared" si="19"/>
        <v>80</v>
      </c>
      <c r="Q93" s="273">
        <f t="shared" si="19"/>
        <v>0</v>
      </c>
      <c r="R93" s="273">
        <f t="shared" si="19"/>
        <v>70</v>
      </c>
      <c r="S93" s="273">
        <f t="shared" si="19"/>
        <v>360</v>
      </c>
      <c r="T93" s="273">
        <f t="shared" si="19"/>
        <v>17</v>
      </c>
      <c r="U93" s="273">
        <f t="shared" si="19"/>
        <v>20</v>
      </c>
      <c r="V93" s="273">
        <f t="shared" si="19"/>
        <v>0</v>
      </c>
      <c r="W93" s="273">
        <f t="shared" si="19"/>
        <v>20</v>
      </c>
      <c r="X93" s="273">
        <f t="shared" si="19"/>
        <v>110</v>
      </c>
      <c r="Y93" s="273">
        <f t="shared" si="19"/>
        <v>5</v>
      </c>
      <c r="Z93" s="273">
        <f t="shared" si="19"/>
        <v>58</v>
      </c>
      <c r="AA93" s="273">
        <f t="shared" si="19"/>
        <v>0</v>
      </c>
      <c r="AB93" s="273">
        <f t="shared" si="19"/>
        <v>42</v>
      </c>
      <c r="AC93" s="273">
        <f t="shared" si="19"/>
        <v>260</v>
      </c>
      <c r="AD93" s="273">
        <f t="shared" si="19"/>
        <v>12</v>
      </c>
      <c r="AE93" s="273">
        <f t="shared" si="19"/>
        <v>60</v>
      </c>
      <c r="AF93" s="273">
        <f t="shared" si="19"/>
        <v>0</v>
      </c>
      <c r="AG93" s="273">
        <f t="shared" si="19"/>
        <v>50</v>
      </c>
      <c r="AH93" s="273">
        <f t="shared" si="19"/>
        <v>310</v>
      </c>
      <c r="AI93" s="273">
        <f t="shared" si="19"/>
        <v>14</v>
      </c>
      <c r="AJ93" s="273">
        <f t="shared" si="19"/>
        <v>112</v>
      </c>
      <c r="AK93" s="273">
        <f t="shared" si="19"/>
        <v>0</v>
      </c>
      <c r="AL93" s="273">
        <f t="shared" si="19"/>
        <v>98</v>
      </c>
      <c r="AM93" s="273">
        <f t="shared" si="19"/>
        <v>570</v>
      </c>
      <c r="AN93" s="273">
        <f t="shared" si="19"/>
        <v>26</v>
      </c>
      <c r="AO93" s="273">
        <f t="shared" si="19"/>
        <v>96</v>
      </c>
      <c r="AP93" s="273">
        <f t="shared" si="19"/>
        <v>14</v>
      </c>
      <c r="AQ93" s="273">
        <f t="shared" si="19"/>
        <v>60</v>
      </c>
      <c r="AR93" s="273">
        <f t="shared" si="19"/>
        <v>460</v>
      </c>
      <c r="AS93" s="273">
        <f t="shared" si="19"/>
        <v>21</v>
      </c>
      <c r="AT93" s="273">
        <f t="shared" si="19"/>
        <v>128</v>
      </c>
      <c r="AU93" s="273">
        <f t="shared" si="19"/>
        <v>0</v>
      </c>
      <c r="AV93" s="273">
        <f t="shared" si="19"/>
        <v>92</v>
      </c>
      <c r="AW93" s="273">
        <f t="shared" si="19"/>
        <v>530</v>
      </c>
      <c r="AX93" s="273">
        <f t="shared" si="19"/>
        <v>25</v>
      </c>
      <c r="AY93" s="273">
        <f t="shared" si="19"/>
        <v>110</v>
      </c>
      <c r="AZ93" s="273">
        <f t="shared" si="19"/>
        <v>0</v>
      </c>
      <c r="BA93" s="273">
        <f t="shared" si="19"/>
        <v>60</v>
      </c>
      <c r="BB93" s="273">
        <f t="shared" si="19"/>
        <v>400</v>
      </c>
      <c r="BC93" s="273">
        <f t="shared" si="19"/>
        <v>19</v>
      </c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</row>
    <row r="94" spans="1:114" ht="22.5" customHeight="1" thickTop="1">
      <c r="A94" s="556" t="s">
        <v>340</v>
      </c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557"/>
      <c r="AK94" s="557"/>
      <c r="AL94" s="557"/>
      <c r="AM94" s="557"/>
      <c r="AN94" s="557"/>
      <c r="AO94" s="557"/>
      <c r="AP94" s="557"/>
      <c r="AQ94" s="557"/>
      <c r="AR94" s="557"/>
      <c r="AS94" s="557"/>
      <c r="AT94" s="557"/>
      <c r="AU94" s="557"/>
      <c r="AV94" s="557"/>
      <c r="AW94" s="557"/>
      <c r="AX94" s="557"/>
      <c r="AY94" s="557"/>
      <c r="AZ94" s="557"/>
      <c r="BA94" s="557"/>
      <c r="BB94" s="557"/>
      <c r="BC94" s="557"/>
      <c r="BD94" s="275"/>
      <c r="BE94" s="275"/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275"/>
      <c r="CG94" s="275"/>
      <c r="CH94" s="275"/>
      <c r="CI94" s="275"/>
      <c r="CJ94" s="275"/>
      <c r="CK94" s="275"/>
      <c r="CL94" s="275"/>
      <c r="CM94" s="275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5"/>
      <c r="CY94" s="275"/>
      <c r="CZ94" s="275"/>
      <c r="DA94" s="275"/>
      <c r="DB94" s="275"/>
      <c r="DC94" s="275"/>
      <c r="DD94" s="275"/>
      <c r="DE94" s="275"/>
      <c r="DF94" s="275"/>
      <c r="DG94" s="275"/>
      <c r="DH94" s="275"/>
      <c r="DI94" s="275"/>
      <c r="DJ94" s="275"/>
    </row>
    <row r="95" spans="1:114" ht="22.5" customHeight="1">
      <c r="A95" s="320" t="s">
        <v>411</v>
      </c>
      <c r="B95" s="288" t="s">
        <v>432</v>
      </c>
      <c r="C95" s="321"/>
      <c r="D95" s="321">
        <v>2</v>
      </c>
      <c r="E95" s="321"/>
      <c r="F95" s="321"/>
      <c r="G95" s="321"/>
      <c r="H95" s="321"/>
      <c r="I95" s="287">
        <v>3</v>
      </c>
      <c r="J95" s="321">
        <f>I95*30</f>
        <v>90</v>
      </c>
      <c r="K95" s="321">
        <f>L95+M95+N95</f>
        <v>0</v>
      </c>
      <c r="L95" s="321"/>
      <c r="M95" s="321"/>
      <c r="N95" s="321"/>
      <c r="O95" s="321">
        <f>J95-(K95)</f>
        <v>90</v>
      </c>
      <c r="P95" s="321"/>
      <c r="Q95" s="321"/>
      <c r="R95" s="321"/>
      <c r="S95" s="321"/>
      <c r="T95" s="321"/>
      <c r="U95" s="321"/>
      <c r="V95" s="321"/>
      <c r="W95" s="321"/>
      <c r="X95" s="321">
        <v>90</v>
      </c>
      <c r="Y95" s="321">
        <v>3</v>
      </c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75"/>
      <c r="DB95" s="275"/>
      <c r="DC95" s="275"/>
      <c r="DD95" s="275"/>
      <c r="DE95" s="275"/>
      <c r="DF95" s="275"/>
      <c r="DG95" s="275"/>
      <c r="DH95" s="275"/>
      <c r="DI95" s="275"/>
      <c r="DJ95" s="275"/>
    </row>
    <row r="96" spans="1:114" ht="18.75" customHeight="1">
      <c r="A96" s="322" t="s">
        <v>412</v>
      </c>
      <c r="B96" s="288" t="s">
        <v>433</v>
      </c>
      <c r="C96" s="323"/>
      <c r="D96" s="323">
        <v>4</v>
      </c>
      <c r="E96" s="323"/>
      <c r="F96" s="323"/>
      <c r="G96" s="323"/>
      <c r="H96" s="323"/>
      <c r="I96" s="287">
        <v>3</v>
      </c>
      <c r="J96" s="321">
        <f>I96*30</f>
        <v>90</v>
      </c>
      <c r="K96" s="321"/>
      <c r="L96" s="323"/>
      <c r="M96" s="323"/>
      <c r="N96" s="323"/>
      <c r="O96" s="321">
        <f>J96-(K96)</f>
        <v>90</v>
      </c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>
        <v>90</v>
      </c>
      <c r="AI96" s="323">
        <v>3</v>
      </c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5"/>
      <c r="CQ96" s="275"/>
      <c r="CR96" s="275"/>
      <c r="CS96" s="275"/>
      <c r="CT96" s="275"/>
      <c r="CU96" s="275"/>
      <c r="CV96" s="275"/>
      <c r="CW96" s="275"/>
      <c r="CX96" s="275"/>
      <c r="CY96" s="275"/>
      <c r="CZ96" s="275"/>
      <c r="DA96" s="275"/>
      <c r="DB96" s="275"/>
      <c r="DC96" s="275"/>
      <c r="DD96" s="275"/>
      <c r="DE96" s="275"/>
      <c r="DF96" s="275"/>
      <c r="DG96" s="275"/>
      <c r="DH96" s="275"/>
      <c r="DI96" s="275"/>
      <c r="DJ96" s="275"/>
    </row>
    <row r="97" spans="1:114" ht="33.75" customHeight="1">
      <c r="A97" s="322" t="s">
        <v>413</v>
      </c>
      <c r="B97" s="288" t="s">
        <v>437</v>
      </c>
      <c r="C97" s="323"/>
      <c r="D97" s="323">
        <v>6</v>
      </c>
      <c r="E97" s="323"/>
      <c r="F97" s="323"/>
      <c r="G97" s="323"/>
      <c r="H97" s="323"/>
      <c r="I97" s="287">
        <v>3</v>
      </c>
      <c r="J97" s="321">
        <f>I97*30</f>
        <v>90</v>
      </c>
      <c r="K97" s="321"/>
      <c r="L97" s="323"/>
      <c r="M97" s="323"/>
      <c r="N97" s="323"/>
      <c r="O97" s="321">
        <f>J97-(K97)</f>
        <v>90</v>
      </c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>
        <v>90</v>
      </c>
      <c r="AS97" s="323">
        <v>3</v>
      </c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5"/>
      <c r="DB97" s="275"/>
      <c r="DC97" s="275"/>
      <c r="DD97" s="275"/>
      <c r="DE97" s="275"/>
      <c r="DF97" s="275"/>
      <c r="DG97" s="275"/>
      <c r="DH97" s="275"/>
      <c r="DI97" s="275"/>
      <c r="DJ97" s="275"/>
    </row>
    <row r="98" spans="1:114" ht="22.5" customHeight="1" thickBot="1">
      <c r="A98" s="322" t="s">
        <v>414</v>
      </c>
      <c r="B98" s="288" t="s">
        <v>434</v>
      </c>
      <c r="C98" s="323"/>
      <c r="D98" s="323">
        <v>8</v>
      </c>
      <c r="E98" s="323"/>
      <c r="F98" s="323"/>
      <c r="G98" s="323"/>
      <c r="H98" s="323"/>
      <c r="I98" s="287">
        <v>3</v>
      </c>
      <c r="J98" s="321">
        <f>I98*30</f>
        <v>90</v>
      </c>
      <c r="K98" s="321"/>
      <c r="L98" s="323"/>
      <c r="M98" s="323"/>
      <c r="N98" s="323"/>
      <c r="O98" s="321">
        <f>J98-(K98)</f>
        <v>90</v>
      </c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>
        <v>90</v>
      </c>
      <c r="BC98" s="323">
        <v>3</v>
      </c>
      <c r="BD98" s="275"/>
      <c r="BE98" s="275"/>
      <c r="BF98" s="275"/>
      <c r="BG98" s="275"/>
      <c r="BH98" s="275"/>
      <c r="BI98" s="275"/>
      <c r="BJ98" s="275"/>
      <c r="BK98" s="275"/>
      <c r="BL98" s="275"/>
      <c r="BM98" s="275"/>
      <c r="BN98" s="275"/>
      <c r="BO98" s="275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275"/>
      <c r="CP98" s="275"/>
      <c r="CQ98" s="275"/>
      <c r="CR98" s="275"/>
      <c r="CS98" s="275"/>
      <c r="CT98" s="275"/>
      <c r="CU98" s="275"/>
      <c r="CV98" s="275"/>
      <c r="CW98" s="275"/>
      <c r="CX98" s="275"/>
      <c r="CY98" s="275"/>
      <c r="CZ98" s="275"/>
      <c r="DA98" s="275"/>
      <c r="DB98" s="275"/>
      <c r="DC98" s="275"/>
      <c r="DD98" s="275"/>
      <c r="DE98" s="275"/>
      <c r="DF98" s="275"/>
      <c r="DG98" s="275"/>
      <c r="DH98" s="275"/>
      <c r="DI98" s="275"/>
      <c r="DJ98" s="275"/>
    </row>
    <row r="99" spans="1:114" ht="22.5" customHeight="1" thickBot="1" thickTop="1">
      <c r="A99" s="550" t="s">
        <v>343</v>
      </c>
      <c r="B99" s="551"/>
      <c r="C99" s="274"/>
      <c r="D99" s="274">
        <v>4</v>
      </c>
      <c r="E99" s="274">
        <f>SUM(E95:E98)</f>
        <v>0</v>
      </c>
      <c r="F99" s="274">
        <f>SUM(F95:F98)</f>
        <v>0</v>
      </c>
      <c r="G99" s="274">
        <f>SUM(G95:G98)</f>
        <v>0</v>
      </c>
      <c r="H99" s="274"/>
      <c r="I99" s="274">
        <f aca="true" t="shared" si="20" ref="I99:BC99">SUM(I95:I98)</f>
        <v>12</v>
      </c>
      <c r="J99" s="274">
        <f t="shared" si="20"/>
        <v>360</v>
      </c>
      <c r="K99" s="274">
        <f t="shared" si="20"/>
        <v>0</v>
      </c>
      <c r="L99" s="274">
        <f t="shared" si="20"/>
        <v>0</v>
      </c>
      <c r="M99" s="274">
        <f t="shared" si="20"/>
        <v>0</v>
      </c>
      <c r="N99" s="274">
        <f t="shared" si="20"/>
        <v>0</v>
      </c>
      <c r="O99" s="274">
        <f t="shared" si="20"/>
        <v>360</v>
      </c>
      <c r="P99" s="274">
        <f t="shared" si="20"/>
        <v>0</v>
      </c>
      <c r="Q99" s="274">
        <f t="shared" si="20"/>
        <v>0</v>
      </c>
      <c r="R99" s="274">
        <f t="shared" si="20"/>
        <v>0</v>
      </c>
      <c r="S99" s="274">
        <f t="shared" si="20"/>
        <v>0</v>
      </c>
      <c r="T99" s="274">
        <f t="shared" si="20"/>
        <v>0</v>
      </c>
      <c r="U99" s="274">
        <f t="shared" si="20"/>
        <v>0</v>
      </c>
      <c r="V99" s="274">
        <f t="shared" si="20"/>
        <v>0</v>
      </c>
      <c r="W99" s="274">
        <f t="shared" si="20"/>
        <v>0</v>
      </c>
      <c r="X99" s="274">
        <f t="shared" si="20"/>
        <v>90</v>
      </c>
      <c r="Y99" s="274">
        <f t="shared" si="20"/>
        <v>3</v>
      </c>
      <c r="Z99" s="274">
        <f t="shared" si="20"/>
        <v>0</v>
      </c>
      <c r="AA99" s="274">
        <f t="shared" si="20"/>
        <v>0</v>
      </c>
      <c r="AB99" s="274">
        <f t="shared" si="20"/>
        <v>0</v>
      </c>
      <c r="AC99" s="274">
        <f t="shared" si="20"/>
        <v>0</v>
      </c>
      <c r="AD99" s="274">
        <f t="shared" si="20"/>
        <v>0</v>
      </c>
      <c r="AE99" s="274">
        <f t="shared" si="20"/>
        <v>0</v>
      </c>
      <c r="AF99" s="274">
        <f t="shared" si="20"/>
        <v>0</v>
      </c>
      <c r="AG99" s="274">
        <f t="shared" si="20"/>
        <v>0</v>
      </c>
      <c r="AH99" s="274">
        <f t="shared" si="20"/>
        <v>90</v>
      </c>
      <c r="AI99" s="274">
        <f t="shared" si="20"/>
        <v>3</v>
      </c>
      <c r="AJ99" s="274">
        <f t="shared" si="20"/>
        <v>0</v>
      </c>
      <c r="AK99" s="274">
        <f t="shared" si="20"/>
        <v>0</v>
      </c>
      <c r="AL99" s="274">
        <f t="shared" si="20"/>
        <v>0</v>
      </c>
      <c r="AM99" s="274">
        <f t="shared" si="20"/>
        <v>0</v>
      </c>
      <c r="AN99" s="274">
        <f t="shared" si="20"/>
        <v>0</v>
      </c>
      <c r="AO99" s="274">
        <f t="shared" si="20"/>
        <v>0</v>
      </c>
      <c r="AP99" s="274">
        <f t="shared" si="20"/>
        <v>0</v>
      </c>
      <c r="AQ99" s="274">
        <f t="shared" si="20"/>
        <v>0</v>
      </c>
      <c r="AR99" s="274">
        <f t="shared" si="20"/>
        <v>90</v>
      </c>
      <c r="AS99" s="274">
        <f t="shared" si="20"/>
        <v>3</v>
      </c>
      <c r="AT99" s="274">
        <f t="shared" si="20"/>
        <v>0</v>
      </c>
      <c r="AU99" s="274">
        <f t="shared" si="20"/>
        <v>0</v>
      </c>
      <c r="AV99" s="274">
        <f t="shared" si="20"/>
        <v>0</v>
      </c>
      <c r="AW99" s="274">
        <f t="shared" si="20"/>
        <v>0</v>
      </c>
      <c r="AX99" s="274">
        <f t="shared" si="20"/>
        <v>0</v>
      </c>
      <c r="AY99" s="274">
        <f t="shared" si="20"/>
        <v>0</v>
      </c>
      <c r="AZ99" s="274">
        <f t="shared" si="20"/>
        <v>0</v>
      </c>
      <c r="BA99" s="274">
        <f t="shared" si="20"/>
        <v>0</v>
      </c>
      <c r="BB99" s="274">
        <f t="shared" si="20"/>
        <v>90</v>
      </c>
      <c r="BC99" s="274">
        <f t="shared" si="20"/>
        <v>3</v>
      </c>
      <c r="BD99" s="275"/>
      <c r="BE99" s="275"/>
      <c r="BF99" s="275"/>
      <c r="BG99" s="275"/>
      <c r="BH99" s="275"/>
      <c r="BI99" s="275"/>
      <c r="BJ99" s="275"/>
      <c r="BK99" s="275"/>
      <c r="BL99" s="275"/>
      <c r="BM99" s="275"/>
      <c r="BN99" s="275"/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5"/>
      <c r="CE99" s="275"/>
      <c r="CF99" s="275"/>
      <c r="CG99" s="275"/>
      <c r="CH99" s="275"/>
      <c r="CI99" s="275"/>
      <c r="CJ99" s="275"/>
      <c r="CK99" s="275"/>
      <c r="CL99" s="275"/>
      <c r="CM99" s="275"/>
      <c r="CN99" s="275"/>
      <c r="CO99" s="275"/>
      <c r="CP99" s="275"/>
      <c r="CQ99" s="275"/>
      <c r="CR99" s="275"/>
      <c r="CS99" s="275"/>
      <c r="CT99" s="275"/>
      <c r="CU99" s="275"/>
      <c r="CV99" s="275"/>
      <c r="CW99" s="275"/>
      <c r="CX99" s="275"/>
      <c r="CY99" s="275"/>
      <c r="CZ99" s="275"/>
      <c r="DA99" s="275"/>
      <c r="DB99" s="275"/>
      <c r="DC99" s="275"/>
      <c r="DD99" s="275"/>
      <c r="DE99" s="275"/>
      <c r="DF99" s="275"/>
      <c r="DG99" s="275"/>
      <c r="DH99" s="275"/>
      <c r="DI99" s="275"/>
      <c r="DJ99" s="275"/>
    </row>
    <row r="100" spans="1:114" ht="22.5" customHeight="1" thickTop="1">
      <c r="A100" s="556" t="s">
        <v>341</v>
      </c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7"/>
      <c r="U100" s="557"/>
      <c r="V100" s="557"/>
      <c r="W100" s="557"/>
      <c r="X100" s="557"/>
      <c r="Y100" s="557"/>
      <c r="Z100" s="557"/>
      <c r="AA100" s="557"/>
      <c r="AB100" s="557"/>
      <c r="AC100" s="557"/>
      <c r="AD100" s="557"/>
      <c r="AE100" s="557"/>
      <c r="AF100" s="557"/>
      <c r="AG100" s="557"/>
      <c r="AH100" s="557"/>
      <c r="AI100" s="557"/>
      <c r="AJ100" s="557"/>
      <c r="AK100" s="557"/>
      <c r="AL100" s="557"/>
      <c r="AM100" s="557"/>
      <c r="AN100" s="557"/>
      <c r="AO100" s="557"/>
      <c r="AP100" s="557"/>
      <c r="AQ100" s="557"/>
      <c r="AR100" s="557"/>
      <c r="AS100" s="557"/>
      <c r="AT100" s="557"/>
      <c r="AU100" s="557"/>
      <c r="AV100" s="557"/>
      <c r="AW100" s="557"/>
      <c r="AX100" s="557"/>
      <c r="AY100" s="557"/>
      <c r="AZ100" s="557"/>
      <c r="BA100" s="557"/>
      <c r="BB100" s="557"/>
      <c r="BC100" s="557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5"/>
      <c r="CA100" s="275"/>
      <c r="CB100" s="275"/>
      <c r="CC100" s="275"/>
      <c r="CD100" s="275"/>
      <c r="CE100" s="275"/>
      <c r="CF100" s="275"/>
      <c r="CG100" s="275"/>
      <c r="CH100" s="275"/>
      <c r="CI100" s="275"/>
      <c r="CJ100" s="275"/>
      <c r="CK100" s="275"/>
      <c r="CL100" s="275"/>
      <c r="CM100" s="275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5"/>
      <c r="CY100" s="275"/>
      <c r="CZ100" s="275"/>
      <c r="DA100" s="275"/>
      <c r="DB100" s="275"/>
      <c r="DC100" s="275"/>
      <c r="DD100" s="275"/>
      <c r="DE100" s="275"/>
      <c r="DF100" s="275"/>
      <c r="DG100" s="275"/>
      <c r="DH100" s="275"/>
      <c r="DI100" s="275"/>
      <c r="DJ100" s="275"/>
    </row>
    <row r="101" spans="1:114" ht="22.5" customHeight="1" thickBot="1">
      <c r="A101" s="320" t="s">
        <v>415</v>
      </c>
      <c r="B101" s="288" t="s">
        <v>427</v>
      </c>
      <c r="C101" s="321"/>
      <c r="D101" s="321"/>
      <c r="E101" s="321"/>
      <c r="F101" s="321"/>
      <c r="G101" s="321"/>
      <c r="H101" s="321"/>
      <c r="I101" s="287">
        <v>6</v>
      </c>
      <c r="J101" s="321">
        <f>I101*30</f>
        <v>180</v>
      </c>
      <c r="K101" s="321"/>
      <c r="L101" s="321"/>
      <c r="M101" s="321"/>
      <c r="N101" s="321"/>
      <c r="O101" s="321">
        <f>J101</f>
        <v>180</v>
      </c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321"/>
      <c r="AQ101" s="321"/>
      <c r="AR101" s="321"/>
      <c r="AS101" s="321"/>
      <c r="AT101" s="321"/>
      <c r="AU101" s="321"/>
      <c r="AV101" s="321"/>
      <c r="AW101" s="321"/>
      <c r="AX101" s="321"/>
      <c r="AY101" s="321"/>
      <c r="AZ101" s="321"/>
      <c r="BA101" s="321"/>
      <c r="BB101" s="321">
        <v>180</v>
      </c>
      <c r="BC101" s="321">
        <v>6</v>
      </c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275"/>
      <c r="CG101" s="275"/>
      <c r="CH101" s="275"/>
      <c r="CI101" s="275"/>
      <c r="CJ101" s="275"/>
      <c r="CK101" s="275"/>
      <c r="CL101" s="275"/>
      <c r="CM101" s="275"/>
      <c r="CN101" s="275"/>
      <c r="CO101" s="275"/>
      <c r="CP101" s="275"/>
      <c r="CQ101" s="275"/>
      <c r="CR101" s="275"/>
      <c r="CS101" s="275"/>
      <c r="CT101" s="275"/>
      <c r="CU101" s="275"/>
      <c r="CV101" s="275"/>
      <c r="CW101" s="275"/>
      <c r="CX101" s="275"/>
      <c r="CY101" s="275"/>
      <c r="CZ101" s="275"/>
      <c r="DA101" s="275"/>
      <c r="DB101" s="275"/>
      <c r="DC101" s="275"/>
      <c r="DD101" s="275"/>
      <c r="DE101" s="275"/>
      <c r="DF101" s="275"/>
      <c r="DG101" s="275"/>
      <c r="DH101" s="275"/>
      <c r="DI101" s="275"/>
      <c r="DJ101" s="275"/>
    </row>
    <row r="102" spans="1:114" ht="22.5" customHeight="1" thickBot="1" thickTop="1">
      <c r="A102" s="550" t="s">
        <v>344</v>
      </c>
      <c r="B102" s="551"/>
      <c r="C102" s="274"/>
      <c r="D102" s="274"/>
      <c r="E102" s="274">
        <f>SUM(E101:E101)</f>
        <v>0</v>
      </c>
      <c r="F102" s="274">
        <f>SUM(F101:F101)</f>
        <v>0</v>
      </c>
      <c r="G102" s="274">
        <f>SUM(G101:G101)</f>
        <v>0</v>
      </c>
      <c r="H102" s="274"/>
      <c r="I102" s="274">
        <f aca="true" t="shared" si="21" ref="I102:BC102">SUM(I101:I101)</f>
        <v>6</v>
      </c>
      <c r="J102" s="274">
        <f t="shared" si="21"/>
        <v>180</v>
      </c>
      <c r="K102" s="274">
        <f t="shared" si="21"/>
        <v>0</v>
      </c>
      <c r="L102" s="274">
        <f t="shared" si="21"/>
        <v>0</v>
      </c>
      <c r="M102" s="274">
        <f t="shared" si="21"/>
        <v>0</v>
      </c>
      <c r="N102" s="274">
        <f t="shared" si="21"/>
        <v>0</v>
      </c>
      <c r="O102" s="274">
        <f t="shared" si="21"/>
        <v>180</v>
      </c>
      <c r="P102" s="274">
        <f t="shared" si="21"/>
        <v>0</v>
      </c>
      <c r="Q102" s="274">
        <f t="shared" si="21"/>
        <v>0</v>
      </c>
      <c r="R102" s="274">
        <f t="shared" si="21"/>
        <v>0</v>
      </c>
      <c r="S102" s="274">
        <f t="shared" si="21"/>
        <v>0</v>
      </c>
      <c r="T102" s="274">
        <f t="shared" si="21"/>
        <v>0</v>
      </c>
      <c r="U102" s="274">
        <f t="shared" si="21"/>
        <v>0</v>
      </c>
      <c r="V102" s="274">
        <f t="shared" si="21"/>
        <v>0</v>
      </c>
      <c r="W102" s="274">
        <f t="shared" si="21"/>
        <v>0</v>
      </c>
      <c r="X102" s="274">
        <f t="shared" si="21"/>
        <v>0</v>
      </c>
      <c r="Y102" s="274">
        <f t="shared" si="21"/>
        <v>0</v>
      </c>
      <c r="Z102" s="274">
        <f t="shared" si="21"/>
        <v>0</v>
      </c>
      <c r="AA102" s="274">
        <f t="shared" si="21"/>
        <v>0</v>
      </c>
      <c r="AB102" s="274">
        <f t="shared" si="21"/>
        <v>0</v>
      </c>
      <c r="AC102" s="274">
        <f t="shared" si="21"/>
        <v>0</v>
      </c>
      <c r="AD102" s="274">
        <f t="shared" si="21"/>
        <v>0</v>
      </c>
      <c r="AE102" s="274">
        <f t="shared" si="21"/>
        <v>0</v>
      </c>
      <c r="AF102" s="274">
        <f t="shared" si="21"/>
        <v>0</v>
      </c>
      <c r="AG102" s="274">
        <f t="shared" si="21"/>
        <v>0</v>
      </c>
      <c r="AH102" s="274">
        <f t="shared" si="21"/>
        <v>0</v>
      </c>
      <c r="AI102" s="274">
        <f t="shared" si="21"/>
        <v>0</v>
      </c>
      <c r="AJ102" s="274">
        <f t="shared" si="21"/>
        <v>0</v>
      </c>
      <c r="AK102" s="274">
        <f t="shared" si="21"/>
        <v>0</v>
      </c>
      <c r="AL102" s="274">
        <f t="shared" si="21"/>
        <v>0</v>
      </c>
      <c r="AM102" s="274">
        <f t="shared" si="21"/>
        <v>0</v>
      </c>
      <c r="AN102" s="274">
        <f t="shared" si="21"/>
        <v>0</v>
      </c>
      <c r="AO102" s="274">
        <f t="shared" si="21"/>
        <v>0</v>
      </c>
      <c r="AP102" s="274">
        <f t="shared" si="21"/>
        <v>0</v>
      </c>
      <c r="AQ102" s="274">
        <f t="shared" si="21"/>
        <v>0</v>
      </c>
      <c r="AR102" s="274">
        <f t="shared" si="21"/>
        <v>0</v>
      </c>
      <c r="AS102" s="274">
        <f t="shared" si="21"/>
        <v>0</v>
      </c>
      <c r="AT102" s="274">
        <f t="shared" si="21"/>
        <v>0</v>
      </c>
      <c r="AU102" s="274">
        <f t="shared" si="21"/>
        <v>0</v>
      </c>
      <c r="AV102" s="274">
        <f t="shared" si="21"/>
        <v>0</v>
      </c>
      <c r="AW102" s="274">
        <f t="shared" si="21"/>
        <v>0</v>
      </c>
      <c r="AX102" s="274">
        <f t="shared" si="21"/>
        <v>0</v>
      </c>
      <c r="AY102" s="274">
        <f t="shared" si="21"/>
        <v>0</v>
      </c>
      <c r="AZ102" s="274">
        <f t="shared" si="21"/>
        <v>0</v>
      </c>
      <c r="BA102" s="274">
        <f t="shared" si="21"/>
        <v>0</v>
      </c>
      <c r="BB102" s="274">
        <f t="shared" si="21"/>
        <v>180</v>
      </c>
      <c r="BC102" s="274">
        <f t="shared" si="21"/>
        <v>6</v>
      </c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275"/>
      <c r="BQ102" s="275"/>
      <c r="BR102" s="275"/>
      <c r="BS102" s="275"/>
      <c r="BT102" s="275"/>
      <c r="BU102" s="275"/>
      <c r="BV102" s="275"/>
      <c r="BW102" s="275"/>
      <c r="BX102" s="275"/>
      <c r="BY102" s="275"/>
      <c r="BZ102" s="275"/>
      <c r="CA102" s="275"/>
      <c r="CB102" s="275"/>
      <c r="CC102" s="275"/>
      <c r="CD102" s="275"/>
      <c r="CE102" s="275"/>
      <c r="CF102" s="275"/>
      <c r="CG102" s="275"/>
      <c r="CH102" s="275"/>
      <c r="CI102" s="275"/>
      <c r="CJ102" s="275"/>
      <c r="CK102" s="275"/>
      <c r="CL102" s="275"/>
      <c r="CM102" s="275"/>
      <c r="CN102" s="275"/>
      <c r="CO102" s="275"/>
      <c r="CP102" s="275"/>
      <c r="CQ102" s="275"/>
      <c r="CR102" s="275"/>
      <c r="CS102" s="275"/>
      <c r="CT102" s="275"/>
      <c r="CU102" s="275"/>
      <c r="CV102" s="275"/>
      <c r="CW102" s="275"/>
      <c r="CX102" s="275"/>
      <c r="CY102" s="275"/>
      <c r="CZ102" s="275"/>
      <c r="DA102" s="275"/>
      <c r="DB102" s="275"/>
      <c r="DC102" s="275"/>
      <c r="DD102" s="275"/>
      <c r="DE102" s="275"/>
      <c r="DF102" s="275"/>
      <c r="DG102" s="275"/>
      <c r="DH102" s="275"/>
      <c r="DI102" s="275"/>
      <c r="DJ102" s="275"/>
    </row>
    <row r="103" spans="1:114" ht="22.5" customHeight="1" thickBot="1" thickTop="1">
      <c r="A103" s="550" t="s">
        <v>277</v>
      </c>
      <c r="B103" s="551"/>
      <c r="C103" s="273">
        <f>C48+C93+C99+C102</f>
        <v>30</v>
      </c>
      <c r="D103" s="299">
        <f>D48+D93+D99+D102</f>
        <v>30</v>
      </c>
      <c r="E103" s="273">
        <f>E48+E93+E99+E102</f>
        <v>4</v>
      </c>
      <c r="F103" s="273">
        <f>F48+F93+F99+F102</f>
        <v>0</v>
      </c>
      <c r="G103" s="299">
        <f>G48+G93+G99+G102</f>
        <v>26</v>
      </c>
      <c r="H103" s="273"/>
      <c r="I103" s="273">
        <f>I24+I47+I68+I92+I99+I102</f>
        <v>240</v>
      </c>
      <c r="J103" s="273">
        <f aca="true" t="shared" si="22" ref="J103:BC103">J48+J93+J99+J102</f>
        <v>7200</v>
      </c>
      <c r="K103" s="273">
        <f t="shared" si="22"/>
        <v>2040</v>
      </c>
      <c r="L103" s="273">
        <f t="shared" si="22"/>
        <v>908</v>
      </c>
      <c r="M103" s="273">
        <f t="shared" si="22"/>
        <v>542</v>
      </c>
      <c r="N103" s="273">
        <f t="shared" si="22"/>
        <v>590</v>
      </c>
      <c r="O103" s="273">
        <f t="shared" si="22"/>
        <v>5160</v>
      </c>
      <c r="P103" s="273">
        <f t="shared" si="22"/>
        <v>122</v>
      </c>
      <c r="Q103" s="273">
        <f t="shared" si="22"/>
        <v>84</v>
      </c>
      <c r="R103" s="273">
        <f t="shared" si="22"/>
        <v>98</v>
      </c>
      <c r="S103" s="273">
        <f t="shared" si="22"/>
        <v>626</v>
      </c>
      <c r="T103" s="273">
        <f t="shared" si="22"/>
        <v>31</v>
      </c>
      <c r="U103" s="273">
        <f t="shared" si="22"/>
        <v>94</v>
      </c>
      <c r="V103" s="273">
        <f t="shared" si="22"/>
        <v>104</v>
      </c>
      <c r="W103" s="273">
        <f t="shared" si="22"/>
        <v>48</v>
      </c>
      <c r="X103" s="273">
        <f t="shared" si="22"/>
        <v>624</v>
      </c>
      <c r="Y103" s="273">
        <f t="shared" si="22"/>
        <v>29</v>
      </c>
      <c r="Z103" s="273">
        <f t="shared" si="22"/>
        <v>122</v>
      </c>
      <c r="AA103" s="273">
        <f t="shared" si="22"/>
        <v>98</v>
      </c>
      <c r="AB103" s="273">
        <f t="shared" si="22"/>
        <v>84</v>
      </c>
      <c r="AC103" s="273">
        <f t="shared" si="22"/>
        <v>626</v>
      </c>
      <c r="AD103" s="273">
        <f t="shared" si="22"/>
        <v>31</v>
      </c>
      <c r="AE103" s="273">
        <f t="shared" si="22"/>
        <v>92</v>
      </c>
      <c r="AF103" s="273">
        <f t="shared" si="22"/>
        <v>104</v>
      </c>
      <c r="AG103" s="273">
        <f t="shared" si="22"/>
        <v>50</v>
      </c>
      <c r="AH103" s="273">
        <f t="shared" si="22"/>
        <v>624</v>
      </c>
      <c r="AI103" s="273">
        <f t="shared" si="22"/>
        <v>29</v>
      </c>
      <c r="AJ103" s="273">
        <f t="shared" si="22"/>
        <v>112</v>
      </c>
      <c r="AK103" s="273">
        <f t="shared" si="22"/>
        <v>50</v>
      </c>
      <c r="AL103" s="273">
        <f t="shared" si="22"/>
        <v>98</v>
      </c>
      <c r="AM103" s="273">
        <f t="shared" si="22"/>
        <v>670</v>
      </c>
      <c r="AN103" s="273">
        <f t="shared" si="22"/>
        <v>31</v>
      </c>
      <c r="AO103" s="273">
        <f t="shared" si="22"/>
        <v>112</v>
      </c>
      <c r="AP103" s="273">
        <f t="shared" si="22"/>
        <v>48</v>
      </c>
      <c r="AQ103" s="273">
        <f t="shared" si="22"/>
        <v>60</v>
      </c>
      <c r="AR103" s="273">
        <f t="shared" si="22"/>
        <v>650</v>
      </c>
      <c r="AS103" s="273">
        <f t="shared" si="22"/>
        <v>29</v>
      </c>
      <c r="AT103" s="273">
        <f t="shared" si="22"/>
        <v>144</v>
      </c>
      <c r="AU103" s="273">
        <f t="shared" si="22"/>
        <v>34</v>
      </c>
      <c r="AV103" s="273">
        <f t="shared" si="22"/>
        <v>92</v>
      </c>
      <c r="AW103" s="273">
        <f t="shared" si="22"/>
        <v>630</v>
      </c>
      <c r="AX103" s="273">
        <f t="shared" si="22"/>
        <v>30</v>
      </c>
      <c r="AY103" s="273">
        <f t="shared" si="22"/>
        <v>110</v>
      </c>
      <c r="AZ103" s="273">
        <f t="shared" si="22"/>
        <v>20</v>
      </c>
      <c r="BA103" s="273">
        <f t="shared" si="22"/>
        <v>60</v>
      </c>
      <c r="BB103" s="273">
        <f t="shared" si="22"/>
        <v>710</v>
      </c>
      <c r="BC103" s="273">
        <f t="shared" si="22"/>
        <v>30</v>
      </c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275"/>
      <c r="CG103" s="275"/>
      <c r="CH103" s="275"/>
      <c r="CI103" s="275"/>
      <c r="CJ103" s="275"/>
      <c r="CK103" s="275"/>
      <c r="CL103" s="275"/>
      <c r="CM103" s="275"/>
      <c r="CN103" s="275"/>
      <c r="CO103" s="275"/>
      <c r="CP103" s="275"/>
      <c r="CQ103" s="275"/>
      <c r="CR103" s="275"/>
      <c r="CS103" s="275"/>
      <c r="CT103" s="275"/>
      <c r="CU103" s="275"/>
      <c r="CV103" s="275"/>
      <c r="CW103" s="275"/>
      <c r="CX103" s="275"/>
      <c r="CY103" s="275"/>
      <c r="CZ103" s="275"/>
      <c r="DA103" s="275"/>
      <c r="DB103" s="275"/>
      <c r="DC103" s="275"/>
      <c r="DD103" s="275"/>
      <c r="DE103" s="275"/>
      <c r="DF103" s="275"/>
      <c r="DG103" s="275"/>
      <c r="DH103" s="275"/>
      <c r="DI103" s="275"/>
      <c r="DJ103" s="275"/>
    </row>
    <row r="104" spans="1:114" ht="36" customHeight="1" thickBot="1" thickTop="1">
      <c r="A104" s="276"/>
      <c r="B104" s="324"/>
      <c r="C104" s="325"/>
      <c r="D104" s="276"/>
      <c r="E104" s="276"/>
      <c r="F104" s="326"/>
      <c r="G104" s="326"/>
      <c r="H104" s="276"/>
      <c r="I104" s="276"/>
      <c r="J104" s="276"/>
      <c r="K104" s="553" t="s">
        <v>371</v>
      </c>
      <c r="L104" s="554"/>
      <c r="M104" s="554"/>
      <c r="N104" s="554"/>
      <c r="O104" s="555"/>
      <c r="P104" s="552">
        <f>P103+Q103+R103</f>
        <v>304</v>
      </c>
      <c r="Q104" s="552"/>
      <c r="R104" s="552"/>
      <c r="S104" s="552"/>
      <c r="T104" s="552"/>
      <c r="U104" s="552">
        <f>U24+V24+W24+U47+V47+W47+U68+V68+W68+U92+V92+W92</f>
        <v>246</v>
      </c>
      <c r="V104" s="552"/>
      <c r="W104" s="552"/>
      <c r="X104" s="552"/>
      <c r="Y104" s="552"/>
      <c r="Z104" s="552">
        <f>Z24+AA24+AB24+Z47+AA47+AB47+Z68+AA68+AB68+Z92+AA92+AB92</f>
        <v>304</v>
      </c>
      <c r="AA104" s="552"/>
      <c r="AB104" s="552"/>
      <c r="AC104" s="552"/>
      <c r="AD104" s="552"/>
      <c r="AE104" s="552">
        <f>AE103+AF103+AG103</f>
        <v>246</v>
      </c>
      <c r="AF104" s="552"/>
      <c r="AG104" s="552"/>
      <c r="AH104" s="552"/>
      <c r="AI104" s="552"/>
      <c r="AJ104" s="552">
        <f>AJ24+AK24+AL24+AJ47+AK47+AL47+AJ68+AK68+AL68+AJ92+AK92+AL92</f>
        <v>260</v>
      </c>
      <c r="AK104" s="552"/>
      <c r="AL104" s="552"/>
      <c r="AM104" s="552"/>
      <c r="AN104" s="552"/>
      <c r="AO104" s="552">
        <f>AO24+AP24+AQ24+AO47+AP47+AQ47+AO68+AP68+AQ68+AO92+AP92+AQ92</f>
        <v>220</v>
      </c>
      <c r="AP104" s="552"/>
      <c r="AQ104" s="552"/>
      <c r="AR104" s="552"/>
      <c r="AS104" s="552"/>
      <c r="AT104" s="552">
        <f>AT24+AU24+AV24+AT47+AU47+AV47+AT68+AU68+AV68+AT92+AU92+AV92</f>
        <v>270</v>
      </c>
      <c r="AU104" s="552"/>
      <c r="AV104" s="552"/>
      <c r="AW104" s="552"/>
      <c r="AX104" s="552"/>
      <c r="AY104" s="552">
        <f>AY24+AZ24+BA24+AY47+AZ47+BA47+AY68+AZ68+BA68+AY92+AZ92+BA92</f>
        <v>190</v>
      </c>
      <c r="AZ104" s="552"/>
      <c r="BA104" s="552"/>
      <c r="BB104" s="552"/>
      <c r="BC104" s="552"/>
      <c r="BD104" s="272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5"/>
      <c r="CM104" s="275"/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5"/>
      <c r="DD104" s="275"/>
      <c r="DE104" s="275"/>
      <c r="DF104" s="275"/>
      <c r="DG104" s="275"/>
      <c r="DH104" s="275"/>
      <c r="DI104" s="275"/>
      <c r="DJ104" s="275"/>
    </row>
    <row r="105" spans="1:114" ht="27.75" customHeight="1" thickBot="1" thickTop="1">
      <c r="A105" s="277"/>
      <c r="B105" s="327"/>
      <c r="C105" s="277"/>
      <c r="D105" s="277"/>
      <c r="E105" s="277"/>
      <c r="F105" s="277"/>
      <c r="G105" s="277"/>
      <c r="H105" s="277"/>
      <c r="I105" s="277"/>
      <c r="J105" s="278"/>
      <c r="K105" s="558" t="s">
        <v>262</v>
      </c>
      <c r="L105" s="559"/>
      <c r="M105" s="559"/>
      <c r="N105" s="559"/>
      <c r="O105" s="560"/>
      <c r="P105" s="536">
        <v>4</v>
      </c>
      <c r="Q105" s="536"/>
      <c r="R105" s="536"/>
      <c r="S105" s="536"/>
      <c r="T105" s="536"/>
      <c r="U105" s="536">
        <v>4</v>
      </c>
      <c r="V105" s="536"/>
      <c r="W105" s="536"/>
      <c r="X105" s="536"/>
      <c r="Y105" s="536"/>
      <c r="Z105" s="536">
        <v>4</v>
      </c>
      <c r="AA105" s="536"/>
      <c r="AB105" s="536"/>
      <c r="AC105" s="536"/>
      <c r="AD105" s="536"/>
      <c r="AE105" s="536">
        <v>4</v>
      </c>
      <c r="AF105" s="536"/>
      <c r="AG105" s="536"/>
      <c r="AH105" s="536"/>
      <c r="AI105" s="536"/>
      <c r="AJ105" s="536">
        <v>5</v>
      </c>
      <c r="AK105" s="536"/>
      <c r="AL105" s="536"/>
      <c r="AM105" s="536"/>
      <c r="AN105" s="536"/>
      <c r="AO105" s="536">
        <v>4</v>
      </c>
      <c r="AP105" s="536"/>
      <c r="AQ105" s="536"/>
      <c r="AR105" s="536"/>
      <c r="AS105" s="536"/>
      <c r="AT105" s="536">
        <v>3</v>
      </c>
      <c r="AU105" s="536"/>
      <c r="AV105" s="536"/>
      <c r="AW105" s="536"/>
      <c r="AX105" s="536"/>
      <c r="AY105" s="536">
        <v>2</v>
      </c>
      <c r="AZ105" s="536"/>
      <c r="BA105" s="536"/>
      <c r="BB105" s="536"/>
      <c r="BC105" s="536"/>
      <c r="BD105" s="272">
        <f aca="true" t="shared" si="23" ref="BD105:BD110">SUM(P105:BC105)</f>
        <v>30</v>
      </c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75"/>
      <c r="BO105" s="275"/>
      <c r="BP105" s="275"/>
      <c r="BQ105" s="275"/>
      <c r="BR105" s="275"/>
      <c r="BS105" s="275"/>
      <c r="BT105" s="275"/>
      <c r="BU105" s="275"/>
      <c r="BV105" s="275"/>
      <c r="BW105" s="275"/>
      <c r="BX105" s="275"/>
      <c r="BY105" s="275"/>
      <c r="BZ105" s="275"/>
      <c r="CA105" s="275"/>
      <c r="CB105" s="275"/>
      <c r="CC105" s="275"/>
      <c r="CD105" s="275"/>
      <c r="CE105" s="275"/>
      <c r="CF105" s="275"/>
      <c r="CG105" s="275"/>
      <c r="CH105" s="275"/>
      <c r="CI105" s="275"/>
      <c r="CJ105" s="275"/>
      <c r="CK105" s="275"/>
      <c r="CL105" s="275"/>
      <c r="CM105" s="275"/>
      <c r="CN105" s="275"/>
      <c r="CO105" s="275"/>
      <c r="CP105" s="275"/>
      <c r="CQ105" s="275"/>
      <c r="CR105" s="275"/>
      <c r="CS105" s="275"/>
      <c r="CT105" s="275"/>
      <c r="CU105" s="275"/>
      <c r="CV105" s="275"/>
      <c r="CW105" s="275"/>
      <c r="CX105" s="275"/>
      <c r="CY105" s="275"/>
      <c r="CZ105" s="275"/>
      <c r="DA105" s="275"/>
      <c r="DB105" s="275"/>
      <c r="DC105" s="275"/>
      <c r="DD105" s="275"/>
      <c r="DE105" s="275"/>
      <c r="DF105" s="275"/>
      <c r="DG105" s="275"/>
      <c r="DH105" s="275"/>
      <c r="DI105" s="275"/>
      <c r="DJ105" s="275"/>
    </row>
    <row r="106" spans="1:114" ht="27.75" customHeight="1" thickBot="1" thickTop="1">
      <c r="A106" s="277"/>
      <c r="B106" s="327"/>
      <c r="C106" s="277"/>
      <c r="D106" s="279"/>
      <c r="E106" s="279"/>
      <c r="F106" s="279"/>
      <c r="G106" s="279"/>
      <c r="H106" s="279"/>
      <c r="I106" s="279"/>
      <c r="J106" s="279"/>
      <c r="K106" s="558" t="s">
        <v>129</v>
      </c>
      <c r="L106" s="559"/>
      <c r="M106" s="559"/>
      <c r="N106" s="559"/>
      <c r="O106" s="560"/>
      <c r="P106" s="536">
        <v>3</v>
      </c>
      <c r="Q106" s="536"/>
      <c r="R106" s="536"/>
      <c r="S106" s="536"/>
      <c r="T106" s="536"/>
      <c r="U106" s="536">
        <v>4</v>
      </c>
      <c r="V106" s="536"/>
      <c r="W106" s="536"/>
      <c r="X106" s="536"/>
      <c r="Y106" s="536"/>
      <c r="Z106" s="536">
        <v>4</v>
      </c>
      <c r="AA106" s="536"/>
      <c r="AB106" s="536"/>
      <c r="AC106" s="536"/>
      <c r="AD106" s="536"/>
      <c r="AE106" s="536">
        <v>4</v>
      </c>
      <c r="AF106" s="536"/>
      <c r="AG106" s="536"/>
      <c r="AH106" s="536"/>
      <c r="AI106" s="536"/>
      <c r="AJ106" s="536">
        <v>3</v>
      </c>
      <c r="AK106" s="536"/>
      <c r="AL106" s="536"/>
      <c r="AM106" s="536"/>
      <c r="AN106" s="536"/>
      <c r="AO106" s="536">
        <v>4</v>
      </c>
      <c r="AP106" s="536"/>
      <c r="AQ106" s="536"/>
      <c r="AR106" s="536"/>
      <c r="AS106" s="536"/>
      <c r="AT106" s="536">
        <v>4</v>
      </c>
      <c r="AU106" s="536"/>
      <c r="AV106" s="536"/>
      <c r="AW106" s="536"/>
      <c r="AX106" s="536"/>
      <c r="AY106" s="536">
        <v>4</v>
      </c>
      <c r="AZ106" s="536"/>
      <c r="BA106" s="536"/>
      <c r="BB106" s="536"/>
      <c r="BC106" s="536"/>
      <c r="BD106" s="272">
        <f t="shared" si="23"/>
        <v>30</v>
      </c>
      <c r="BE106" s="275"/>
      <c r="BF106" s="328"/>
      <c r="BG106" s="275"/>
      <c r="BH106" s="275"/>
      <c r="BI106" s="275"/>
      <c r="BJ106" s="275"/>
      <c r="BK106" s="275"/>
      <c r="BL106" s="275"/>
      <c r="BM106" s="275"/>
      <c r="BN106" s="275"/>
      <c r="BO106" s="275"/>
      <c r="BP106" s="275"/>
      <c r="BQ106" s="275"/>
      <c r="BR106" s="275"/>
      <c r="BS106" s="275"/>
      <c r="BT106" s="275"/>
      <c r="BU106" s="275"/>
      <c r="BV106" s="275"/>
      <c r="BW106" s="275"/>
      <c r="BX106" s="275"/>
      <c r="BY106" s="275"/>
      <c r="BZ106" s="275"/>
      <c r="CA106" s="275"/>
      <c r="CB106" s="275"/>
      <c r="CC106" s="275"/>
      <c r="CD106" s="275"/>
      <c r="CE106" s="275"/>
      <c r="CF106" s="275"/>
      <c r="CG106" s="275"/>
      <c r="CH106" s="275"/>
      <c r="CI106" s="275"/>
      <c r="CJ106" s="275"/>
      <c r="CK106" s="275"/>
      <c r="CL106" s="275"/>
      <c r="CM106" s="275"/>
      <c r="CN106" s="275"/>
      <c r="CO106" s="275"/>
      <c r="CP106" s="275"/>
      <c r="CQ106" s="275"/>
      <c r="CR106" s="275"/>
      <c r="CS106" s="275"/>
      <c r="CT106" s="275"/>
      <c r="CU106" s="275"/>
      <c r="CV106" s="275"/>
      <c r="CW106" s="275"/>
      <c r="CX106" s="275"/>
      <c r="CY106" s="275"/>
      <c r="CZ106" s="275"/>
      <c r="DA106" s="275"/>
      <c r="DB106" s="275"/>
      <c r="DC106" s="275"/>
      <c r="DD106" s="275"/>
      <c r="DE106" s="275"/>
      <c r="DF106" s="275"/>
      <c r="DG106" s="275"/>
      <c r="DH106" s="275"/>
      <c r="DI106" s="275"/>
      <c r="DJ106" s="275"/>
    </row>
    <row r="107" spans="1:114" ht="27.75" customHeight="1" thickBot="1" thickTop="1">
      <c r="A107" s="277"/>
      <c r="B107" s="327"/>
      <c r="C107" s="277"/>
      <c r="D107" s="277"/>
      <c r="E107" s="277"/>
      <c r="F107" s="277"/>
      <c r="G107" s="277"/>
      <c r="H107" s="277"/>
      <c r="I107" s="277"/>
      <c r="J107" s="277"/>
      <c r="K107" s="558" t="s">
        <v>125</v>
      </c>
      <c r="L107" s="559"/>
      <c r="M107" s="559"/>
      <c r="N107" s="559"/>
      <c r="O107" s="560"/>
      <c r="P107" s="536"/>
      <c r="Q107" s="536"/>
      <c r="R107" s="536"/>
      <c r="S107" s="536"/>
      <c r="T107" s="536"/>
      <c r="U107" s="536">
        <v>1</v>
      </c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6">
        <v>1</v>
      </c>
      <c r="AF107" s="536"/>
      <c r="AG107" s="536"/>
      <c r="AH107" s="536"/>
      <c r="AI107" s="536"/>
      <c r="AJ107" s="536">
        <v>1</v>
      </c>
      <c r="AK107" s="536"/>
      <c r="AL107" s="536"/>
      <c r="AM107" s="536"/>
      <c r="AN107" s="536"/>
      <c r="AO107" s="536"/>
      <c r="AP107" s="536"/>
      <c r="AQ107" s="536"/>
      <c r="AR107" s="536"/>
      <c r="AS107" s="536"/>
      <c r="AT107" s="536">
        <v>1</v>
      </c>
      <c r="AU107" s="536"/>
      <c r="AV107" s="536"/>
      <c r="AW107" s="536"/>
      <c r="AX107" s="536"/>
      <c r="AY107" s="536"/>
      <c r="AZ107" s="536"/>
      <c r="BA107" s="536"/>
      <c r="BB107" s="536"/>
      <c r="BC107" s="536"/>
      <c r="BD107" s="272">
        <f t="shared" si="23"/>
        <v>4</v>
      </c>
      <c r="BE107" s="275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 s="275"/>
      <c r="BP107" s="275"/>
      <c r="BQ107" s="275"/>
      <c r="BR107" s="275"/>
      <c r="BS107" s="275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5"/>
      <c r="CD107" s="275"/>
      <c r="CE107" s="275"/>
      <c r="CF107" s="275"/>
      <c r="CG107" s="275"/>
      <c r="CH107" s="275"/>
      <c r="CI107" s="275"/>
      <c r="CJ107" s="275"/>
      <c r="CK107" s="275"/>
      <c r="CL107" s="275"/>
      <c r="CM107" s="275"/>
      <c r="CN107" s="275"/>
      <c r="CO107" s="275"/>
      <c r="CP107" s="275"/>
      <c r="CQ107" s="275"/>
      <c r="CR107" s="275"/>
      <c r="CS107" s="275"/>
      <c r="CT107" s="275"/>
      <c r="CU107" s="275"/>
      <c r="CV107" s="275"/>
      <c r="CW107" s="275"/>
      <c r="CX107" s="275"/>
      <c r="CY107" s="275"/>
      <c r="CZ107" s="275"/>
      <c r="DA107" s="275"/>
      <c r="DB107" s="275"/>
      <c r="DC107" s="275"/>
      <c r="DD107" s="275"/>
      <c r="DE107" s="275"/>
      <c r="DF107" s="275"/>
      <c r="DG107" s="275"/>
      <c r="DH107" s="275"/>
      <c r="DI107" s="275"/>
      <c r="DJ107" s="275"/>
    </row>
    <row r="108" spans="1:114" ht="27.75" customHeight="1" thickBot="1" thickTop="1">
      <c r="A108" s="277"/>
      <c r="B108" s="327"/>
      <c r="C108" s="277"/>
      <c r="D108" s="277"/>
      <c r="E108" s="277"/>
      <c r="F108" s="277"/>
      <c r="G108" s="277"/>
      <c r="H108" s="277"/>
      <c r="I108" s="277"/>
      <c r="J108" s="277"/>
      <c r="K108" s="558" t="s">
        <v>126</v>
      </c>
      <c r="L108" s="559"/>
      <c r="M108" s="559"/>
      <c r="N108" s="559"/>
      <c r="O108" s="560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6"/>
      <c r="AR108" s="536"/>
      <c r="AS108" s="536"/>
      <c r="AT108" s="536"/>
      <c r="AU108" s="536"/>
      <c r="AV108" s="536"/>
      <c r="AW108" s="536"/>
      <c r="AX108" s="536"/>
      <c r="AY108" s="536"/>
      <c r="AZ108" s="536"/>
      <c r="BA108" s="536"/>
      <c r="BB108" s="536"/>
      <c r="BC108" s="536"/>
      <c r="BD108" s="272">
        <f t="shared" si="23"/>
        <v>0</v>
      </c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/>
      <c r="BV108" s="275"/>
      <c r="BW108" s="275"/>
      <c r="BX108" s="275"/>
      <c r="BY108" s="275"/>
      <c r="BZ108" s="275"/>
      <c r="CA108" s="275"/>
      <c r="CB108" s="275"/>
      <c r="CC108" s="275"/>
      <c r="CD108" s="275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5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275"/>
      <c r="DC108" s="275"/>
      <c r="DD108" s="275"/>
      <c r="DE108" s="275"/>
      <c r="DF108" s="275"/>
      <c r="DG108" s="275"/>
      <c r="DH108" s="275"/>
      <c r="DI108" s="275"/>
      <c r="DJ108" s="275"/>
    </row>
    <row r="109" spans="1:114" ht="39" customHeight="1" thickBot="1" thickTop="1">
      <c r="A109" s="277"/>
      <c r="B109" s="327"/>
      <c r="C109" s="277"/>
      <c r="D109" s="277"/>
      <c r="E109" s="277"/>
      <c r="F109" s="277"/>
      <c r="G109" s="277"/>
      <c r="H109" s="277"/>
      <c r="I109" s="277"/>
      <c r="J109" s="277"/>
      <c r="K109" s="563" t="s">
        <v>325</v>
      </c>
      <c r="L109" s="564"/>
      <c r="M109" s="564"/>
      <c r="N109" s="564"/>
      <c r="O109" s="565"/>
      <c r="P109" s="536">
        <v>4</v>
      </c>
      <c r="Q109" s="536"/>
      <c r="R109" s="536"/>
      <c r="S109" s="536"/>
      <c r="T109" s="536"/>
      <c r="U109" s="536">
        <v>1</v>
      </c>
      <c r="V109" s="536"/>
      <c r="W109" s="536"/>
      <c r="X109" s="536"/>
      <c r="Y109" s="536"/>
      <c r="Z109" s="536">
        <v>5</v>
      </c>
      <c r="AA109" s="536"/>
      <c r="AB109" s="536"/>
      <c r="AC109" s="536"/>
      <c r="AD109" s="536"/>
      <c r="AE109" s="536">
        <v>1</v>
      </c>
      <c r="AF109" s="536"/>
      <c r="AG109" s="536"/>
      <c r="AH109" s="536"/>
      <c r="AI109" s="536"/>
      <c r="AJ109" s="536">
        <v>5</v>
      </c>
      <c r="AK109" s="536"/>
      <c r="AL109" s="536"/>
      <c r="AM109" s="536"/>
      <c r="AN109" s="536"/>
      <c r="AO109" s="536">
        <v>3</v>
      </c>
      <c r="AP109" s="536"/>
      <c r="AQ109" s="536"/>
      <c r="AR109" s="536"/>
      <c r="AS109" s="536"/>
      <c r="AT109" s="536">
        <v>4</v>
      </c>
      <c r="AU109" s="536"/>
      <c r="AV109" s="536"/>
      <c r="AW109" s="536"/>
      <c r="AX109" s="536"/>
      <c r="AY109" s="536">
        <v>3</v>
      </c>
      <c r="AZ109" s="536"/>
      <c r="BA109" s="536"/>
      <c r="BB109" s="536"/>
      <c r="BC109" s="536"/>
      <c r="BD109" s="272">
        <f t="shared" si="23"/>
        <v>26</v>
      </c>
      <c r="BE109" s="275"/>
      <c r="BF109" s="275"/>
      <c r="BG109" s="275"/>
      <c r="BH109" s="275"/>
      <c r="BI109" s="275"/>
      <c r="BJ109" s="275"/>
      <c r="BK109" s="275"/>
      <c r="BL109" s="275"/>
      <c r="BM109" s="275"/>
      <c r="BN109" s="275"/>
      <c r="BO109" s="275"/>
      <c r="BP109" s="275"/>
      <c r="BQ109" s="275"/>
      <c r="BR109" s="275"/>
      <c r="BS109" s="275"/>
      <c r="BT109" s="275"/>
      <c r="BU109" s="275"/>
      <c r="BV109" s="275"/>
      <c r="BW109" s="275"/>
      <c r="BX109" s="275"/>
      <c r="BY109" s="275"/>
      <c r="BZ109" s="275"/>
      <c r="CA109" s="275"/>
      <c r="CB109" s="275"/>
      <c r="CC109" s="275"/>
      <c r="CD109" s="275"/>
      <c r="CE109" s="275"/>
      <c r="CF109" s="275"/>
      <c r="CG109" s="275"/>
      <c r="CH109" s="275"/>
      <c r="CI109" s="275"/>
      <c r="CJ109" s="275"/>
      <c r="CK109" s="275"/>
      <c r="CL109" s="275"/>
      <c r="CM109" s="275"/>
      <c r="CN109" s="275"/>
      <c r="CO109" s="275"/>
      <c r="CP109" s="275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5"/>
      <c r="DA109" s="275"/>
      <c r="DB109" s="275"/>
      <c r="DC109" s="275"/>
      <c r="DD109" s="275"/>
      <c r="DE109" s="275"/>
      <c r="DF109" s="275"/>
      <c r="DG109" s="275"/>
      <c r="DH109" s="275"/>
      <c r="DI109" s="275"/>
      <c r="DJ109" s="275"/>
    </row>
    <row r="110" spans="1:114" ht="42" customHeight="1" thickBot="1" thickTop="1">
      <c r="A110" s="277"/>
      <c r="B110" s="329"/>
      <c r="C110" s="277"/>
      <c r="D110" s="277"/>
      <c r="E110" s="277"/>
      <c r="F110" s="277"/>
      <c r="G110" s="277"/>
      <c r="H110" s="277"/>
      <c r="I110" s="277"/>
      <c r="J110" s="277"/>
      <c r="K110" s="545" t="s">
        <v>333</v>
      </c>
      <c r="L110" s="546"/>
      <c r="M110" s="546"/>
      <c r="N110" s="546"/>
      <c r="O110" s="547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  <c r="AQ110" s="536"/>
      <c r="AR110" s="536"/>
      <c r="AS110" s="536"/>
      <c r="AT110" s="536"/>
      <c r="AU110" s="536"/>
      <c r="AV110" s="536"/>
      <c r="AW110" s="536"/>
      <c r="AX110" s="536"/>
      <c r="AY110" s="536"/>
      <c r="AZ110" s="536"/>
      <c r="BA110" s="536"/>
      <c r="BB110" s="536"/>
      <c r="BC110" s="536"/>
      <c r="BD110" s="272">
        <f t="shared" si="23"/>
        <v>0</v>
      </c>
      <c r="BE110" s="275"/>
      <c r="BF110" s="275"/>
      <c r="BG110" s="275"/>
      <c r="BH110" s="275"/>
      <c r="BI110" s="275"/>
      <c r="BJ110" s="275"/>
      <c r="BK110" s="275"/>
      <c r="BL110" s="275"/>
      <c r="BM110" s="275"/>
      <c r="BN110" s="275"/>
      <c r="BO110" s="275"/>
      <c r="BP110" s="275"/>
      <c r="BQ110" s="275"/>
      <c r="BR110" s="275"/>
      <c r="BS110" s="275"/>
      <c r="BT110" s="275"/>
      <c r="BU110" s="275"/>
      <c r="BV110" s="275"/>
      <c r="BW110" s="275"/>
      <c r="BX110" s="275"/>
      <c r="BY110" s="275"/>
      <c r="BZ110" s="275"/>
      <c r="CA110" s="275"/>
      <c r="CB110" s="275"/>
      <c r="CC110" s="275"/>
      <c r="CD110" s="275"/>
      <c r="CE110" s="275"/>
      <c r="CF110" s="275"/>
      <c r="CG110" s="275"/>
      <c r="CH110" s="275"/>
      <c r="CI110" s="275"/>
      <c r="CJ110" s="275"/>
      <c r="CK110" s="275"/>
      <c r="CL110" s="275"/>
      <c r="CM110" s="275"/>
      <c r="CN110" s="275"/>
      <c r="CO110" s="275"/>
      <c r="CP110" s="275"/>
      <c r="CQ110" s="275"/>
      <c r="CR110" s="275"/>
      <c r="CS110" s="275"/>
      <c r="CT110" s="275"/>
      <c r="CU110" s="275"/>
      <c r="CV110" s="275"/>
      <c r="CW110" s="275"/>
      <c r="CX110" s="275"/>
      <c r="CY110" s="275"/>
      <c r="CZ110" s="275"/>
      <c r="DA110" s="275"/>
      <c r="DB110" s="275"/>
      <c r="DC110" s="275"/>
      <c r="DD110" s="275"/>
      <c r="DE110" s="275"/>
      <c r="DF110" s="275"/>
      <c r="DG110" s="275"/>
      <c r="DH110" s="275"/>
      <c r="DI110" s="275"/>
      <c r="DJ110" s="275"/>
    </row>
    <row r="111" spans="1:114" ht="27.75" customHeight="1" thickTop="1">
      <c r="A111" s="277"/>
      <c r="B111" s="329"/>
      <c r="C111" s="277"/>
      <c r="D111" s="277"/>
      <c r="E111" s="277"/>
      <c r="F111" s="277"/>
      <c r="G111" s="277"/>
      <c r="H111" s="277"/>
      <c r="I111" s="277"/>
      <c r="J111" s="277"/>
      <c r="K111" s="330"/>
      <c r="L111" s="330"/>
      <c r="M111" s="330"/>
      <c r="N111" s="330"/>
      <c r="O111" s="330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329"/>
      <c r="BE111" s="275"/>
      <c r="BF111" s="275"/>
      <c r="BG111" s="275"/>
      <c r="BH111" s="275"/>
      <c r="BI111" s="275"/>
      <c r="BJ111" s="275"/>
      <c r="BK111" s="275"/>
      <c r="BL111" s="275"/>
      <c r="BM111" s="275"/>
      <c r="BN111" s="275"/>
      <c r="BO111" s="275"/>
      <c r="BP111" s="275"/>
      <c r="BQ111" s="275"/>
      <c r="BR111" s="275"/>
      <c r="BS111" s="275"/>
      <c r="BT111" s="275"/>
      <c r="BU111" s="275"/>
      <c r="BV111" s="275"/>
      <c r="BW111" s="275"/>
      <c r="BX111" s="275"/>
      <c r="BY111" s="275"/>
      <c r="BZ111" s="275"/>
      <c r="CA111" s="275"/>
      <c r="CB111" s="275"/>
      <c r="CC111" s="275"/>
      <c r="CD111" s="275"/>
      <c r="CE111" s="275"/>
      <c r="CF111" s="275"/>
      <c r="CG111" s="275"/>
      <c r="CH111" s="275"/>
      <c r="CI111" s="275"/>
      <c r="CJ111" s="275"/>
      <c r="CK111" s="275"/>
      <c r="CL111" s="275"/>
      <c r="CM111" s="275"/>
      <c r="CN111" s="275"/>
      <c r="CO111" s="275"/>
      <c r="CP111" s="275"/>
      <c r="CQ111" s="275"/>
      <c r="CR111" s="275"/>
      <c r="CS111" s="275"/>
      <c r="CT111" s="275"/>
      <c r="CU111" s="275"/>
      <c r="CV111" s="275"/>
      <c r="CW111" s="275"/>
      <c r="CX111" s="275"/>
      <c r="CY111" s="275"/>
      <c r="CZ111" s="275"/>
      <c r="DA111" s="275"/>
      <c r="DB111" s="275"/>
      <c r="DC111" s="275"/>
      <c r="DD111" s="275"/>
      <c r="DE111" s="275"/>
      <c r="DF111" s="275"/>
      <c r="DG111" s="275"/>
      <c r="DH111" s="275"/>
      <c r="DI111" s="275"/>
      <c r="DJ111" s="275"/>
    </row>
    <row r="112" spans="1:114" ht="20.25" customHeight="1">
      <c r="A112" s="331"/>
      <c r="B112" s="209" t="s">
        <v>487</v>
      </c>
      <c r="C112" s="209"/>
      <c r="D112" s="209"/>
      <c r="E112" s="209"/>
      <c r="F112" s="209"/>
      <c r="G112" s="209"/>
      <c r="H112" s="209"/>
      <c r="I112" s="209"/>
      <c r="J112" s="209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2"/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5"/>
      <c r="BN112" s="275"/>
      <c r="BO112" s="275"/>
      <c r="BP112" s="275"/>
      <c r="BQ112" s="275"/>
      <c r="BR112" s="275"/>
      <c r="BS112" s="275"/>
      <c r="BT112" s="275"/>
      <c r="BU112" s="275"/>
      <c r="BV112" s="275"/>
      <c r="BW112" s="275"/>
      <c r="BX112" s="275"/>
      <c r="BY112" s="275"/>
      <c r="BZ112" s="275"/>
      <c r="CA112" s="275"/>
      <c r="CB112" s="275"/>
      <c r="CC112" s="275"/>
      <c r="CD112" s="275"/>
      <c r="CE112" s="275"/>
      <c r="CF112" s="275"/>
      <c r="CG112" s="275"/>
      <c r="CH112" s="275"/>
      <c r="CI112" s="275"/>
      <c r="CJ112" s="275"/>
      <c r="CK112" s="275"/>
      <c r="CL112" s="275"/>
      <c r="CM112" s="275"/>
      <c r="CN112" s="275"/>
      <c r="CO112" s="275"/>
      <c r="CP112" s="275"/>
      <c r="CQ112" s="275"/>
      <c r="CR112" s="275"/>
      <c r="CS112" s="275"/>
      <c r="CT112" s="275"/>
      <c r="CU112" s="275"/>
      <c r="CV112" s="275"/>
      <c r="CW112" s="275"/>
      <c r="CX112" s="275"/>
      <c r="CY112" s="275"/>
      <c r="CZ112" s="275"/>
      <c r="DA112" s="275"/>
      <c r="DB112" s="275"/>
      <c r="DC112" s="275"/>
      <c r="DD112" s="275"/>
      <c r="DE112" s="275"/>
      <c r="DF112" s="275"/>
      <c r="DG112" s="275"/>
      <c r="DH112" s="275"/>
      <c r="DI112" s="275"/>
      <c r="DJ112" s="275"/>
    </row>
    <row r="113" spans="1:114" ht="18">
      <c r="A113" s="331"/>
      <c r="B113" s="345" t="s">
        <v>488</v>
      </c>
      <c r="C113" s="209"/>
      <c r="D113" s="209"/>
      <c r="E113" s="209"/>
      <c r="F113" s="209"/>
      <c r="G113" s="209"/>
      <c r="H113" s="209"/>
      <c r="I113" s="209"/>
      <c r="J113" s="209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275"/>
      <c r="BE113" s="275"/>
      <c r="BF113" s="275"/>
      <c r="BG113" s="275"/>
      <c r="BH113" s="275"/>
      <c r="BI113" s="275"/>
      <c r="BJ113" s="275"/>
      <c r="BK113" s="275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5"/>
      <c r="CC113" s="275"/>
      <c r="CD113" s="275"/>
      <c r="CE113" s="275"/>
      <c r="CF113" s="275"/>
      <c r="CG113" s="275"/>
      <c r="CH113" s="275"/>
      <c r="CI113" s="275"/>
      <c r="CJ113" s="275"/>
      <c r="CK113" s="275"/>
      <c r="CL113" s="275"/>
      <c r="CM113" s="275"/>
      <c r="CN113" s="275"/>
      <c r="CO113" s="275"/>
      <c r="CP113" s="275"/>
      <c r="CQ113" s="275"/>
      <c r="CR113" s="275"/>
      <c r="CS113" s="275"/>
      <c r="CT113" s="275"/>
      <c r="CU113" s="275"/>
      <c r="CV113" s="275"/>
      <c r="CW113" s="275"/>
      <c r="CX113" s="275"/>
      <c r="CY113" s="275"/>
      <c r="CZ113" s="275"/>
      <c r="DA113" s="275"/>
      <c r="DB113" s="275"/>
      <c r="DC113" s="275"/>
      <c r="DD113" s="275"/>
      <c r="DE113" s="275"/>
      <c r="DF113" s="275"/>
      <c r="DG113" s="275"/>
      <c r="DH113" s="275"/>
      <c r="DI113" s="275"/>
      <c r="DJ113" s="275"/>
    </row>
    <row r="114" spans="1:114" ht="18">
      <c r="A114" s="331"/>
      <c r="B114" s="209" t="s">
        <v>489</v>
      </c>
      <c r="C114" s="209"/>
      <c r="D114" s="209"/>
      <c r="E114" s="209"/>
      <c r="F114" s="209"/>
      <c r="G114" s="209"/>
      <c r="H114" s="209"/>
      <c r="I114" s="209"/>
      <c r="J114" s="209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275"/>
      <c r="BE114" s="275"/>
      <c r="BF114" s="275"/>
      <c r="BG114" s="275"/>
      <c r="BH114" s="275"/>
      <c r="BI114" s="275"/>
      <c r="BJ114" s="275"/>
      <c r="BK114" s="275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275"/>
      <c r="CG114" s="275"/>
      <c r="CH114" s="275"/>
      <c r="CI114" s="275"/>
      <c r="CJ114" s="275"/>
      <c r="CK114" s="275"/>
      <c r="CL114" s="275"/>
      <c r="CM114" s="275"/>
      <c r="CN114" s="275"/>
      <c r="CO114" s="275"/>
      <c r="CP114" s="275"/>
      <c r="CQ114" s="275"/>
      <c r="CR114" s="275"/>
      <c r="CS114" s="275"/>
      <c r="CT114" s="275"/>
      <c r="CU114" s="275"/>
      <c r="CV114" s="275"/>
      <c r="CW114" s="275"/>
      <c r="CX114" s="275"/>
      <c r="CY114" s="275"/>
      <c r="CZ114" s="275"/>
      <c r="DA114" s="275"/>
      <c r="DB114" s="275"/>
      <c r="DC114" s="275"/>
      <c r="DD114" s="275"/>
      <c r="DE114" s="275"/>
      <c r="DF114" s="275"/>
      <c r="DG114" s="275"/>
      <c r="DH114" s="275"/>
      <c r="DI114" s="275"/>
      <c r="DJ114" s="275"/>
    </row>
    <row r="115" spans="1:114" ht="24" customHeight="1">
      <c r="A115" s="331"/>
      <c r="B115" s="345" t="s">
        <v>488</v>
      </c>
      <c r="C115" s="209"/>
      <c r="D115" s="209"/>
      <c r="E115" s="209"/>
      <c r="F115" s="209"/>
      <c r="G115" s="209"/>
      <c r="H115" s="209"/>
      <c r="I115" s="209"/>
      <c r="J115" s="209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275"/>
      <c r="BE115" s="275"/>
      <c r="BF115" s="275"/>
      <c r="BG115" s="275"/>
      <c r="BH115" s="275"/>
      <c r="BI115" s="275"/>
      <c r="BJ115" s="275"/>
      <c r="BK115" s="275"/>
      <c r="BL115" s="275"/>
      <c r="BM115" s="275"/>
      <c r="BN115" s="275"/>
      <c r="BO115" s="275"/>
      <c r="BP115" s="275"/>
      <c r="BQ115" s="275"/>
      <c r="BR115" s="275"/>
      <c r="BS115" s="275"/>
      <c r="BT115" s="275"/>
      <c r="BU115" s="275"/>
      <c r="BV115" s="275"/>
      <c r="BW115" s="275"/>
      <c r="BX115" s="275"/>
      <c r="BY115" s="275"/>
      <c r="BZ115" s="275"/>
      <c r="CA115" s="275"/>
      <c r="CB115" s="275"/>
      <c r="CC115" s="275"/>
      <c r="CD115" s="275"/>
      <c r="CE115" s="275"/>
      <c r="CF115" s="275"/>
      <c r="CG115" s="275"/>
      <c r="CH115" s="275"/>
      <c r="CI115" s="275"/>
      <c r="CJ115" s="275"/>
      <c r="CK115" s="275"/>
      <c r="CL115" s="275"/>
      <c r="CM115" s="275"/>
      <c r="CN115" s="275"/>
      <c r="CO115" s="275"/>
      <c r="CP115" s="275"/>
      <c r="CQ115" s="275"/>
      <c r="CR115" s="275"/>
      <c r="CS115" s="275"/>
      <c r="CT115" s="275"/>
      <c r="CU115" s="275"/>
      <c r="CV115" s="275"/>
      <c r="CW115" s="275"/>
      <c r="CX115" s="275"/>
      <c r="CY115" s="275"/>
      <c r="CZ115" s="275"/>
      <c r="DA115" s="275"/>
      <c r="DB115" s="275"/>
      <c r="DC115" s="275"/>
      <c r="DD115" s="275"/>
      <c r="DE115" s="275"/>
      <c r="DF115" s="275"/>
      <c r="DG115" s="275"/>
      <c r="DH115" s="275"/>
      <c r="DI115" s="275"/>
      <c r="DJ115" s="275"/>
    </row>
    <row r="116" spans="1:114" ht="18">
      <c r="A116" s="331"/>
      <c r="B116" s="209" t="s">
        <v>490</v>
      </c>
      <c r="C116" s="197"/>
      <c r="D116" s="197"/>
      <c r="E116" s="197"/>
      <c r="F116" s="197"/>
      <c r="G116" s="197"/>
      <c r="H116" s="197"/>
      <c r="I116" s="197"/>
      <c r="J116" s="209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5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275"/>
      <c r="CG116" s="275"/>
      <c r="CH116" s="275"/>
      <c r="CI116" s="275"/>
      <c r="CJ116" s="275"/>
      <c r="CK116" s="275"/>
      <c r="CL116" s="275"/>
      <c r="CM116" s="275"/>
      <c r="CN116" s="275"/>
      <c r="CO116" s="275"/>
      <c r="CP116" s="275"/>
      <c r="CQ116" s="275"/>
      <c r="CR116" s="275"/>
      <c r="CS116" s="275"/>
      <c r="CT116" s="275"/>
      <c r="CU116" s="275"/>
      <c r="CV116" s="275"/>
      <c r="CW116" s="275"/>
      <c r="CX116" s="275"/>
      <c r="CY116" s="275"/>
      <c r="CZ116" s="275"/>
      <c r="DA116" s="275"/>
      <c r="DB116" s="275"/>
      <c r="DC116" s="275"/>
      <c r="DD116" s="275"/>
      <c r="DE116" s="275"/>
      <c r="DF116" s="275"/>
      <c r="DG116" s="275"/>
      <c r="DH116" s="275"/>
      <c r="DI116" s="275"/>
      <c r="DJ116" s="275"/>
    </row>
    <row r="117" spans="1:114" ht="18">
      <c r="A117" s="331"/>
      <c r="B117" s="346" t="s">
        <v>488</v>
      </c>
      <c r="C117" s="197"/>
      <c r="D117" s="197"/>
      <c r="E117" s="197"/>
      <c r="F117" s="197"/>
      <c r="G117" s="197"/>
      <c r="H117" s="197"/>
      <c r="I117" s="197"/>
      <c r="J117" s="209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275"/>
      <c r="BE117" s="275"/>
      <c r="BF117" s="275"/>
      <c r="BG117" s="275"/>
      <c r="BH117" s="275"/>
      <c r="BI117" s="275"/>
      <c r="BJ117" s="275"/>
      <c r="BK117" s="275"/>
      <c r="BL117" s="275"/>
      <c r="BM117" s="275"/>
      <c r="BN117" s="275"/>
      <c r="BO117" s="275"/>
      <c r="BP117" s="275"/>
      <c r="BQ117" s="275"/>
      <c r="BR117" s="275"/>
      <c r="BS117" s="275"/>
      <c r="BT117" s="275"/>
      <c r="BU117" s="275"/>
      <c r="BV117" s="275"/>
      <c r="BW117" s="275"/>
      <c r="BX117" s="275"/>
      <c r="BY117" s="275"/>
      <c r="BZ117" s="275"/>
      <c r="CA117" s="275"/>
      <c r="CB117" s="275"/>
      <c r="CC117" s="275"/>
      <c r="CD117" s="275"/>
      <c r="CE117" s="275"/>
      <c r="CF117" s="275"/>
      <c r="CG117" s="275"/>
      <c r="CH117" s="275"/>
      <c r="CI117" s="275"/>
      <c r="CJ117" s="275"/>
      <c r="CK117" s="275"/>
      <c r="CL117" s="275"/>
      <c r="CM117" s="275"/>
      <c r="CN117" s="275"/>
      <c r="CO117" s="275"/>
      <c r="CP117" s="275"/>
      <c r="CQ117" s="275"/>
      <c r="CR117" s="275"/>
      <c r="CS117" s="275"/>
      <c r="CT117" s="275"/>
      <c r="CU117" s="275"/>
      <c r="CV117" s="275"/>
      <c r="CW117" s="275"/>
      <c r="CX117" s="275"/>
      <c r="CY117" s="275"/>
      <c r="CZ117" s="275"/>
      <c r="DA117" s="275"/>
      <c r="DB117" s="275"/>
      <c r="DC117" s="275"/>
      <c r="DD117" s="275"/>
      <c r="DE117" s="275"/>
      <c r="DF117" s="275"/>
      <c r="DG117" s="275"/>
      <c r="DH117" s="275"/>
      <c r="DI117" s="275"/>
      <c r="DJ117" s="275"/>
    </row>
    <row r="118" spans="1:114" ht="18">
      <c r="A118" s="331"/>
      <c r="B118" s="197" t="s">
        <v>491</v>
      </c>
      <c r="C118" s="197"/>
      <c r="D118" s="197"/>
      <c r="E118" s="197"/>
      <c r="F118" s="197"/>
      <c r="G118" s="197"/>
      <c r="H118" s="197"/>
      <c r="I118" s="197"/>
      <c r="J118" s="34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275"/>
      <c r="BE118" s="275"/>
      <c r="BF118" s="275"/>
      <c r="BG118" s="275"/>
      <c r="BH118" s="275"/>
      <c r="BI118" s="275"/>
      <c r="BJ118" s="275"/>
      <c r="BK118" s="275"/>
      <c r="BL118" s="275"/>
      <c r="BM118" s="275"/>
      <c r="BN118" s="275"/>
      <c r="BO118" s="275"/>
      <c r="BP118" s="275"/>
      <c r="BQ118" s="275"/>
      <c r="BR118" s="275"/>
      <c r="BS118" s="275"/>
      <c r="BT118" s="275"/>
      <c r="BU118" s="275"/>
      <c r="BV118" s="275"/>
      <c r="BW118" s="275"/>
      <c r="BX118" s="275"/>
      <c r="BY118" s="275"/>
      <c r="BZ118" s="275"/>
      <c r="CA118" s="275"/>
      <c r="CB118" s="275"/>
      <c r="CC118" s="275"/>
      <c r="CD118" s="275"/>
      <c r="CE118" s="275"/>
      <c r="CF118" s="275"/>
      <c r="CG118" s="275"/>
      <c r="CH118" s="275"/>
      <c r="CI118" s="275"/>
      <c r="CJ118" s="275"/>
      <c r="CK118" s="275"/>
      <c r="CL118" s="275"/>
      <c r="CM118" s="275"/>
      <c r="CN118" s="275"/>
      <c r="CO118" s="275"/>
      <c r="CP118" s="275"/>
      <c r="CQ118" s="275"/>
      <c r="CR118" s="275"/>
      <c r="CS118" s="275"/>
      <c r="CT118" s="275"/>
      <c r="CU118" s="275"/>
      <c r="CV118" s="275"/>
      <c r="CW118" s="275"/>
      <c r="CX118" s="275"/>
      <c r="CY118" s="275"/>
      <c r="CZ118" s="275"/>
      <c r="DA118" s="275"/>
      <c r="DB118" s="275"/>
      <c r="DC118" s="275"/>
      <c r="DD118" s="275"/>
      <c r="DE118" s="275"/>
      <c r="DF118" s="275"/>
      <c r="DG118" s="275"/>
      <c r="DH118" s="275"/>
      <c r="DI118" s="275"/>
      <c r="DJ118" s="275"/>
    </row>
    <row r="119" spans="1:114" ht="18">
      <c r="A119" s="331"/>
      <c r="B119" s="346" t="s">
        <v>488</v>
      </c>
      <c r="C119" s="197"/>
      <c r="D119" s="197"/>
      <c r="E119" s="197"/>
      <c r="F119" s="197"/>
      <c r="G119" s="197"/>
      <c r="H119" s="197"/>
      <c r="I119" s="197"/>
      <c r="J119" s="347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275"/>
      <c r="BE119" s="275"/>
      <c r="BF119" s="275"/>
      <c r="BG119" s="275"/>
      <c r="BH119" s="275"/>
      <c r="BI119" s="275"/>
      <c r="BJ119" s="275"/>
      <c r="BK119" s="275"/>
      <c r="BL119" s="275"/>
      <c r="BM119" s="275"/>
      <c r="BN119" s="275"/>
      <c r="BO119" s="275"/>
      <c r="BP119" s="275"/>
      <c r="BQ119" s="275"/>
      <c r="BR119" s="275"/>
      <c r="BS119" s="275"/>
      <c r="BT119" s="275"/>
      <c r="BU119" s="275"/>
      <c r="BV119" s="275"/>
      <c r="BW119" s="275"/>
      <c r="BX119" s="275"/>
      <c r="BY119" s="275"/>
      <c r="BZ119" s="275"/>
      <c r="CA119" s="275"/>
      <c r="CB119" s="275"/>
      <c r="CC119" s="275"/>
      <c r="CD119" s="275"/>
      <c r="CE119" s="275"/>
      <c r="CF119" s="275"/>
      <c r="CG119" s="275"/>
      <c r="CH119" s="275"/>
      <c r="CI119" s="275"/>
      <c r="CJ119" s="275"/>
      <c r="CK119" s="275"/>
      <c r="CL119" s="275"/>
      <c r="CM119" s="275"/>
      <c r="CN119" s="275"/>
      <c r="CO119" s="275"/>
      <c r="CP119" s="275"/>
      <c r="CQ119" s="275"/>
      <c r="CR119" s="275"/>
      <c r="CS119" s="275"/>
      <c r="CT119" s="275"/>
      <c r="CU119" s="275"/>
      <c r="CV119" s="275"/>
      <c r="CW119" s="275"/>
      <c r="CX119" s="275"/>
      <c r="CY119" s="275"/>
      <c r="CZ119" s="275"/>
      <c r="DA119" s="275"/>
      <c r="DB119" s="275"/>
      <c r="DC119" s="275"/>
      <c r="DD119" s="275"/>
      <c r="DE119" s="275"/>
      <c r="DF119" s="275"/>
      <c r="DG119" s="275"/>
      <c r="DH119" s="275"/>
      <c r="DI119" s="275"/>
      <c r="DJ119" s="275"/>
    </row>
    <row r="120" spans="1:114" ht="17.25" customHeight="1">
      <c r="A120" s="331"/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/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</row>
    <row r="121" spans="1:114" ht="48.75" customHeight="1">
      <c r="A121" s="275"/>
      <c r="B121" s="593" t="s">
        <v>440</v>
      </c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334"/>
      <c r="N121" s="335"/>
      <c r="O121" s="336"/>
      <c r="P121" s="336"/>
      <c r="Q121" s="336"/>
      <c r="R121" s="336"/>
      <c r="S121" s="336"/>
      <c r="T121" s="337"/>
      <c r="U121" s="337"/>
      <c r="V121" s="337"/>
      <c r="W121" s="337"/>
      <c r="X121" s="336"/>
      <c r="Y121" s="337"/>
      <c r="Z121" s="337"/>
      <c r="AA121" s="337"/>
      <c r="AB121" s="337"/>
      <c r="AC121" s="336"/>
      <c r="AD121" s="337"/>
      <c r="AE121" s="337"/>
      <c r="AF121" s="337"/>
      <c r="AG121" s="337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5"/>
      <c r="DA121" s="275"/>
      <c r="DB121" s="275"/>
      <c r="DC121" s="275"/>
      <c r="DD121" s="275"/>
      <c r="DE121" s="275"/>
      <c r="DF121" s="275"/>
      <c r="DG121" s="275"/>
      <c r="DH121" s="275"/>
      <c r="DI121" s="275"/>
      <c r="DJ121" s="275"/>
    </row>
    <row r="122" spans="2:55" ht="15.75" customHeight="1">
      <c r="B122" s="594" t="s">
        <v>441</v>
      </c>
      <c r="C122" s="594"/>
      <c r="D122" s="594"/>
      <c r="E122" s="594"/>
      <c r="F122" s="594"/>
      <c r="G122" s="594"/>
      <c r="H122" s="594"/>
      <c r="I122" s="594"/>
      <c r="J122" s="594"/>
      <c r="K122" s="594"/>
      <c r="L122" s="594"/>
      <c r="M122" s="334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</row>
    <row r="123" spans="2:55" ht="15.75" customHeight="1">
      <c r="B123" s="594" t="s">
        <v>442</v>
      </c>
      <c r="C123" s="594"/>
      <c r="D123" s="594"/>
      <c r="E123" s="594"/>
      <c r="F123" s="594"/>
      <c r="G123" s="594"/>
      <c r="H123" s="594"/>
      <c r="I123" s="594"/>
      <c r="J123" s="594"/>
      <c r="K123" s="334"/>
      <c r="L123" s="334"/>
      <c r="M123" s="334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</row>
    <row r="124" spans="2:55" ht="15.75" customHeight="1">
      <c r="B124" s="595" t="s">
        <v>443</v>
      </c>
      <c r="C124" s="595"/>
      <c r="D124" s="595"/>
      <c r="E124" s="595"/>
      <c r="F124" s="595"/>
      <c r="G124" s="595"/>
      <c r="H124" s="595"/>
      <c r="I124" s="595"/>
      <c r="J124" s="595"/>
      <c r="K124" s="595"/>
      <c r="L124" s="595"/>
      <c r="M124" s="334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</row>
    <row r="125" spans="2:55" ht="18" customHeight="1">
      <c r="B125" s="595"/>
      <c r="C125" s="595"/>
      <c r="D125" s="595"/>
      <c r="E125" s="595"/>
      <c r="F125" s="595"/>
      <c r="G125" s="595"/>
      <c r="H125" s="595"/>
      <c r="I125" s="595"/>
      <c r="J125" s="595"/>
      <c r="K125" s="595"/>
      <c r="L125" s="595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</row>
    <row r="126" spans="2:55" ht="12.75" customHeight="1"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</row>
    <row r="127" spans="2:55" ht="12.75" customHeight="1"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339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339"/>
      <c r="AX127" s="339"/>
      <c r="AY127" s="339"/>
      <c r="AZ127" s="339"/>
      <c r="BA127" s="339"/>
      <c r="BB127" s="339"/>
      <c r="BC127" s="339"/>
    </row>
  </sheetData>
  <sheetProtection/>
  <mergeCells count="877">
    <mergeCell ref="B121:L121"/>
    <mergeCell ref="B122:L122"/>
    <mergeCell ref="B123:J123"/>
    <mergeCell ref="B124:L125"/>
    <mergeCell ref="D5:D9"/>
    <mergeCell ref="J5:J9"/>
    <mergeCell ref="A47:B47"/>
    <mergeCell ref="A50:BC50"/>
    <mergeCell ref="C5:C9"/>
    <mergeCell ref="L7:L9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M7:M9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AE7:AI7"/>
    <mergeCell ref="AN8:AN9"/>
    <mergeCell ref="A25:BC25"/>
    <mergeCell ref="A24:B24"/>
    <mergeCell ref="A48:B48"/>
    <mergeCell ref="K106:O106"/>
    <mergeCell ref="P106:T106"/>
    <mergeCell ref="P104:T104"/>
    <mergeCell ref="A92:B92"/>
    <mergeCell ref="U106:Y106"/>
    <mergeCell ref="AY106:BC106"/>
    <mergeCell ref="A49:BC49"/>
    <mergeCell ref="U109:Y109"/>
    <mergeCell ref="K109:O109"/>
    <mergeCell ref="P107:T107"/>
    <mergeCell ref="K107:O107"/>
    <mergeCell ref="K108:O108"/>
    <mergeCell ref="P109:T109"/>
    <mergeCell ref="U108:Y108"/>
    <mergeCell ref="P108:T108"/>
    <mergeCell ref="U107:Y107"/>
    <mergeCell ref="A93:B93"/>
    <mergeCell ref="A99:B99"/>
    <mergeCell ref="A103:B103"/>
    <mergeCell ref="AJ104:AN104"/>
    <mergeCell ref="U104:Y104"/>
    <mergeCell ref="A94:BC94"/>
    <mergeCell ref="A100:BC100"/>
    <mergeCell ref="AE104:AI104"/>
    <mergeCell ref="K105:O105"/>
    <mergeCell ref="P105:T105"/>
    <mergeCell ref="AO105:AS105"/>
    <mergeCell ref="Z105:AD105"/>
    <mergeCell ref="AT105:AX105"/>
    <mergeCell ref="A102:B102"/>
    <mergeCell ref="K104:O104"/>
    <mergeCell ref="U105:Y105"/>
    <mergeCell ref="AO104:AS104"/>
    <mergeCell ref="AJ105:AN105"/>
    <mergeCell ref="AJ106:AN106"/>
    <mergeCell ref="AE107:AI107"/>
    <mergeCell ref="Z107:AD107"/>
    <mergeCell ref="AE106:AI106"/>
    <mergeCell ref="AT106:AX106"/>
    <mergeCell ref="AE105:AI105"/>
    <mergeCell ref="A69:BC69"/>
    <mergeCell ref="A68:B68"/>
    <mergeCell ref="AT107:AX107"/>
    <mergeCell ref="AY107:BC107"/>
    <mergeCell ref="AY104:BC104"/>
    <mergeCell ref="AJ107:AN107"/>
    <mergeCell ref="AT104:AX104"/>
    <mergeCell ref="Z104:AD104"/>
    <mergeCell ref="AY105:BC105"/>
    <mergeCell ref="Z106:AD106"/>
    <mergeCell ref="AJ110:AN110"/>
    <mergeCell ref="AO110:AS110"/>
    <mergeCell ref="AT110:AX110"/>
    <mergeCell ref="Z109:AD109"/>
    <mergeCell ref="AJ108:AN108"/>
    <mergeCell ref="AJ109:AN109"/>
    <mergeCell ref="AO108:AS108"/>
    <mergeCell ref="AE108:AI108"/>
    <mergeCell ref="AO109:AS109"/>
    <mergeCell ref="Z108:AD108"/>
    <mergeCell ref="AY110:BC110"/>
    <mergeCell ref="AY108:BC108"/>
    <mergeCell ref="AT109:AX109"/>
    <mergeCell ref="AY109:BC109"/>
    <mergeCell ref="K110:O110"/>
    <mergeCell ref="P110:T110"/>
    <mergeCell ref="U110:Y110"/>
    <mergeCell ref="Z110:AD110"/>
    <mergeCell ref="AE110:AI110"/>
    <mergeCell ref="AT108:AX108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P7:T7"/>
    <mergeCell ref="Z5:AI5"/>
    <mergeCell ref="U7:Y7"/>
    <mergeCell ref="AJ8:AM8"/>
    <mergeCell ref="AO8:AR8"/>
    <mergeCell ref="AE109:AI109"/>
    <mergeCell ref="AO106:AS106"/>
    <mergeCell ref="AO107:AS107"/>
    <mergeCell ref="A11:BC11"/>
    <mergeCell ref="A12:BC12"/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AF70:A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AL72:AL73"/>
    <mergeCell ref="Z72:Z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I72:AI73"/>
    <mergeCell ref="AJ72:AJ73"/>
    <mergeCell ref="AK72:AK73"/>
    <mergeCell ref="AM72:AM73"/>
    <mergeCell ref="AN72:AN73"/>
    <mergeCell ref="AO72:AO73"/>
    <mergeCell ref="AP72:AP73"/>
    <mergeCell ref="AQ72:AQ73"/>
    <mergeCell ref="AU72:AU73"/>
    <mergeCell ref="AR72:AR73"/>
    <mergeCell ref="AS72:AS73"/>
    <mergeCell ref="AT72:AT73"/>
    <mergeCell ref="AV72:AV73"/>
    <mergeCell ref="AW72:AW73"/>
    <mergeCell ref="AY72:AY73"/>
    <mergeCell ref="AZ72:AZ73"/>
    <mergeCell ref="BA72:BA73"/>
    <mergeCell ref="AX72:AX73"/>
    <mergeCell ref="BB72:BB73"/>
    <mergeCell ref="BC72:BC73"/>
    <mergeCell ref="C26:C36"/>
    <mergeCell ref="D26:D36"/>
    <mergeCell ref="E26:E36"/>
    <mergeCell ref="F26:F36"/>
    <mergeCell ref="G26:G36"/>
    <mergeCell ref="H26:H36"/>
    <mergeCell ref="I26:I36"/>
    <mergeCell ref="J26:J36"/>
    <mergeCell ref="K26:K36"/>
    <mergeCell ref="L26:L36"/>
    <mergeCell ref="M26:M36"/>
    <mergeCell ref="N26:N36"/>
    <mergeCell ref="O26:O36"/>
    <mergeCell ref="P26:P36"/>
    <mergeCell ref="Q26:Q36"/>
    <mergeCell ref="R26:R36"/>
    <mergeCell ref="S26:S36"/>
    <mergeCell ref="T26:T36"/>
    <mergeCell ref="U26:U36"/>
    <mergeCell ref="V26:V36"/>
    <mergeCell ref="W26:W36"/>
    <mergeCell ref="X26:X36"/>
    <mergeCell ref="Y26:Y36"/>
    <mergeCell ref="Z26:Z36"/>
    <mergeCell ref="AA26:AA36"/>
    <mergeCell ref="AB26:AB36"/>
    <mergeCell ref="AC26:AC36"/>
    <mergeCell ref="AD26:AD36"/>
    <mergeCell ref="AE26:AE36"/>
    <mergeCell ref="AF26:AF36"/>
    <mergeCell ref="AG26:AG36"/>
    <mergeCell ref="AH26:AH36"/>
    <mergeCell ref="AI26:AI36"/>
    <mergeCell ref="AJ26:AJ36"/>
    <mergeCell ref="AK26:AK36"/>
    <mergeCell ref="AL26:AL36"/>
    <mergeCell ref="AM26:AM36"/>
    <mergeCell ref="AN26:AN36"/>
    <mergeCell ref="AO26:AO36"/>
    <mergeCell ref="AP26:AP36"/>
    <mergeCell ref="AQ26:AQ36"/>
    <mergeCell ref="AR26:AR36"/>
    <mergeCell ref="AS26:AS36"/>
    <mergeCell ref="AT26:AT36"/>
    <mergeCell ref="AU26:AU36"/>
    <mergeCell ref="AV26:AV36"/>
    <mergeCell ref="AW26:AW36"/>
    <mergeCell ref="AX26:AX36"/>
    <mergeCell ref="AY26:AY36"/>
    <mergeCell ref="AZ26:AZ36"/>
    <mergeCell ref="BA26:BA36"/>
    <mergeCell ref="BB26:BB36"/>
    <mergeCell ref="BC26:BC3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C37:C44"/>
    <mergeCell ref="D37:D44"/>
    <mergeCell ref="E37:E44"/>
    <mergeCell ref="F37:F44"/>
    <mergeCell ref="G37:G44"/>
    <mergeCell ref="H37:H44"/>
    <mergeCell ref="I37:I44"/>
    <mergeCell ref="J37:J44"/>
    <mergeCell ref="K37:K44"/>
    <mergeCell ref="L37:L44"/>
    <mergeCell ref="M37:M44"/>
    <mergeCell ref="N37:N44"/>
    <mergeCell ref="O37:O44"/>
    <mergeCell ref="AT37:AT44"/>
    <mergeCell ref="AU37:AU44"/>
    <mergeCell ref="P37:P44"/>
    <mergeCell ref="T37:T44"/>
    <mergeCell ref="X37:X44"/>
    <mergeCell ref="AB37:AB44"/>
    <mergeCell ref="AF37:AF44"/>
    <mergeCell ref="AJ37:AJ44"/>
    <mergeCell ref="AN37:AN44"/>
    <mergeCell ref="P45:P46"/>
    <mergeCell ref="Q37:Q44"/>
    <mergeCell ref="Q45:Q46"/>
    <mergeCell ref="R37:R44"/>
    <mergeCell ref="R45:R46"/>
    <mergeCell ref="S37:S44"/>
    <mergeCell ref="S45:S46"/>
    <mergeCell ref="T45:T46"/>
    <mergeCell ref="U37:U44"/>
    <mergeCell ref="U45:U46"/>
    <mergeCell ref="V37:V44"/>
    <mergeCell ref="V45:V46"/>
    <mergeCell ref="W37:W44"/>
    <mergeCell ref="W45:W46"/>
    <mergeCell ref="X45:X46"/>
    <mergeCell ref="Y37:Y44"/>
    <mergeCell ref="Y45:Y46"/>
    <mergeCell ref="Z37:Z44"/>
    <mergeCell ref="Z45:Z46"/>
    <mergeCell ref="AA37:AA44"/>
    <mergeCell ref="AA45:AA46"/>
    <mergeCell ref="AB45:AB46"/>
    <mergeCell ref="AC37:AC44"/>
    <mergeCell ref="AC45:AC46"/>
    <mergeCell ref="AD37:AD44"/>
    <mergeCell ref="AD45:AD46"/>
    <mergeCell ref="AE37:AE44"/>
    <mergeCell ref="AE45:AE46"/>
    <mergeCell ref="AF45:AF46"/>
    <mergeCell ref="AG37:AG44"/>
    <mergeCell ref="AG45:AG46"/>
    <mergeCell ref="AH37:AH44"/>
    <mergeCell ref="AH45:AH46"/>
    <mergeCell ref="AI37:AI44"/>
    <mergeCell ref="AI45:AI46"/>
    <mergeCell ref="AJ45:AJ46"/>
    <mergeCell ref="AK37:AK44"/>
    <mergeCell ref="AK45:AK46"/>
    <mergeCell ref="AL37:AL44"/>
    <mergeCell ref="AL45:AL46"/>
    <mergeCell ref="AM37:AM44"/>
    <mergeCell ref="AM45:AM46"/>
    <mergeCell ref="AN45:AN46"/>
    <mergeCell ref="AO37:AO44"/>
    <mergeCell ref="AO45:AO46"/>
    <mergeCell ref="AP37:AP44"/>
    <mergeCell ref="AP45:AP46"/>
    <mergeCell ref="AQ37:AQ44"/>
    <mergeCell ref="AQ45:AQ46"/>
    <mergeCell ref="AR37:AR44"/>
    <mergeCell ref="AR45:AR46"/>
    <mergeCell ref="AS37:AS44"/>
    <mergeCell ref="AS45:AS46"/>
    <mergeCell ref="AT45:AT46"/>
    <mergeCell ref="AU45:AU46"/>
    <mergeCell ref="AV37:AV44"/>
    <mergeCell ref="AV45:AV46"/>
    <mergeCell ref="AW37:AW44"/>
    <mergeCell ref="AW45:AW46"/>
    <mergeCell ref="AX37:AX44"/>
    <mergeCell ref="AX45:AX46"/>
    <mergeCell ref="BC37:BC44"/>
    <mergeCell ref="BC45:BC46"/>
    <mergeCell ref="D74:D75"/>
    <mergeCell ref="D76:D77"/>
    <mergeCell ref="P76:P77"/>
    <mergeCell ref="Q76:Q77"/>
    <mergeCell ref="R76:R77"/>
    <mergeCell ref="S76:S77"/>
    <mergeCell ref="AY37:AY44"/>
    <mergeCell ref="AY45:AY46"/>
    <mergeCell ref="Q80:Q81"/>
    <mergeCell ref="R80:R81"/>
    <mergeCell ref="S80:S81"/>
    <mergeCell ref="T80:T81"/>
    <mergeCell ref="BB37:BB44"/>
    <mergeCell ref="BB45:BB46"/>
    <mergeCell ref="AZ37:AZ44"/>
    <mergeCell ref="AZ45:AZ46"/>
    <mergeCell ref="BA37:BA44"/>
    <mergeCell ref="BA45:BA46"/>
    <mergeCell ref="I74:I75"/>
    <mergeCell ref="F74:F75"/>
    <mergeCell ref="H76:H77"/>
    <mergeCell ref="G74:G75"/>
    <mergeCell ref="H74:H75"/>
    <mergeCell ref="Q78:Q79"/>
    <mergeCell ref="K76:K77"/>
    <mergeCell ref="L76:L77"/>
    <mergeCell ref="L74:L75"/>
    <mergeCell ref="T74:T75"/>
    <mergeCell ref="P74:P75"/>
    <mergeCell ref="Q74:Q75"/>
    <mergeCell ref="G76:G77"/>
    <mergeCell ref="O90:O91"/>
    <mergeCell ref="P90:P91"/>
    <mergeCell ref="P78:P79"/>
    <mergeCell ref="P80:P81"/>
    <mergeCell ref="K74:K75"/>
    <mergeCell ref="J74:J75"/>
    <mergeCell ref="O74:O75"/>
    <mergeCell ref="I76:I77"/>
    <mergeCell ref="J76:J77"/>
    <mergeCell ref="N74:N75"/>
    <mergeCell ref="M74:M75"/>
    <mergeCell ref="M76:M77"/>
    <mergeCell ref="N76:N77"/>
    <mergeCell ref="O76:O77"/>
    <mergeCell ref="T76:T77"/>
    <mergeCell ref="R74:R75"/>
    <mergeCell ref="S74:S75"/>
    <mergeCell ref="U76:U77"/>
    <mergeCell ref="V76:V77"/>
    <mergeCell ref="W76:W77"/>
    <mergeCell ref="X76:X77"/>
    <mergeCell ref="Y76:Y77"/>
    <mergeCell ref="Z74:Z75"/>
    <mergeCell ref="Z76:Z77"/>
    <mergeCell ref="U74:U75"/>
    <mergeCell ref="V74:V75"/>
    <mergeCell ref="AA74:AA75"/>
    <mergeCell ref="AA76:AA77"/>
    <mergeCell ref="W74:W75"/>
    <mergeCell ref="X74:X75"/>
    <mergeCell ref="Y74:Y75"/>
    <mergeCell ref="AB74:AB75"/>
    <mergeCell ref="AB76:AB77"/>
    <mergeCell ref="AC74:AC75"/>
    <mergeCell ref="AC76:AC77"/>
    <mergeCell ref="AD74:AD75"/>
    <mergeCell ref="AD76:AD77"/>
    <mergeCell ref="AE74:AE75"/>
    <mergeCell ref="AE76:AE77"/>
    <mergeCell ref="AF74:AF75"/>
    <mergeCell ref="AF76:AF77"/>
    <mergeCell ref="AG74:AG75"/>
    <mergeCell ref="AG76:AG77"/>
    <mergeCell ref="AH74:AH75"/>
    <mergeCell ref="AH76:AH77"/>
    <mergeCell ref="AI74:AI75"/>
    <mergeCell ref="AI76:AI77"/>
    <mergeCell ref="AJ74:AJ75"/>
    <mergeCell ref="AJ76:AJ77"/>
    <mergeCell ref="AK74:AK75"/>
    <mergeCell ref="AK76:AK77"/>
    <mergeCell ref="AL74:AL75"/>
    <mergeCell ref="AL76:AL77"/>
    <mergeCell ref="AM74:AM75"/>
    <mergeCell ref="AM76:AM77"/>
    <mergeCell ref="AN74:AN75"/>
    <mergeCell ref="AN76:AN77"/>
    <mergeCell ref="AO74:AO75"/>
    <mergeCell ref="AO76:AO77"/>
    <mergeCell ref="AP74:AP75"/>
    <mergeCell ref="AP76:AP77"/>
    <mergeCell ref="AQ74:AQ75"/>
    <mergeCell ref="AQ76:AQ77"/>
    <mergeCell ref="AR74:AR75"/>
    <mergeCell ref="AR76:AR77"/>
    <mergeCell ref="AS74:AS75"/>
    <mergeCell ref="AS76:AS77"/>
    <mergeCell ref="AT74:AT75"/>
    <mergeCell ref="AT76:AT77"/>
    <mergeCell ref="AU74:AU75"/>
    <mergeCell ref="AU76:AU77"/>
    <mergeCell ref="AV74:AV75"/>
    <mergeCell ref="AV76:AV77"/>
    <mergeCell ref="AW74:AW75"/>
    <mergeCell ref="AW76:AW77"/>
    <mergeCell ref="AX74:AX75"/>
    <mergeCell ref="AX76:AX77"/>
    <mergeCell ref="AY74:AY75"/>
    <mergeCell ref="AY76:AY77"/>
    <mergeCell ref="AZ74:AZ75"/>
    <mergeCell ref="AZ76:AZ77"/>
    <mergeCell ref="BA74:BA75"/>
    <mergeCell ref="BA76:BA77"/>
    <mergeCell ref="BB74:BB75"/>
    <mergeCell ref="BB76:BB77"/>
    <mergeCell ref="BC74:BC75"/>
    <mergeCell ref="BC76:BC77"/>
    <mergeCell ref="C76:C77"/>
    <mergeCell ref="C74:C75"/>
    <mergeCell ref="C78:C79"/>
    <mergeCell ref="D78:D79"/>
    <mergeCell ref="E78:E79"/>
    <mergeCell ref="F78:F79"/>
    <mergeCell ref="F76:F77"/>
    <mergeCell ref="E74:E75"/>
    <mergeCell ref="E76:E77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U90:U91"/>
    <mergeCell ref="V90:V91"/>
    <mergeCell ref="W90:W91"/>
    <mergeCell ref="X90:X91"/>
    <mergeCell ref="Y90:Y91"/>
    <mergeCell ref="Q90:Q91"/>
    <mergeCell ref="R90:R91"/>
    <mergeCell ref="S90:S91"/>
    <mergeCell ref="T90:T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AI90:AI91"/>
    <mergeCell ref="AJ90:AJ91"/>
    <mergeCell ref="AK90:AK91"/>
    <mergeCell ref="AL90:AL91"/>
    <mergeCell ref="AM90:AM91"/>
    <mergeCell ref="AN90:AN91"/>
    <mergeCell ref="AO90:AO91"/>
    <mergeCell ref="AP90:AP91"/>
    <mergeCell ref="AQ90:AQ91"/>
    <mergeCell ref="AR90:AR91"/>
    <mergeCell ref="AS90:AS91"/>
    <mergeCell ref="AT90:AT91"/>
    <mergeCell ref="AU90:AU91"/>
    <mergeCell ref="AV90:AV91"/>
    <mergeCell ref="AW90:AW91"/>
    <mergeCell ref="AX90:AX91"/>
    <mergeCell ref="AY90:AY91"/>
    <mergeCell ref="AZ90:AZ91"/>
    <mergeCell ref="BA90:BA91"/>
    <mergeCell ref="BB90:BB91"/>
    <mergeCell ref="BC90:BC91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D88:AD89"/>
    <mergeCell ref="AE88:AE89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W88:AW89"/>
    <mergeCell ref="AX88:AX89"/>
    <mergeCell ref="AY88:AY89"/>
    <mergeCell ref="AZ88:AZ89"/>
    <mergeCell ref="BA88:BA89"/>
    <mergeCell ref="BB88:BB89"/>
    <mergeCell ref="BC88:BC89"/>
    <mergeCell ref="BC86:BC87"/>
    <mergeCell ref="BB86:BB87"/>
    <mergeCell ref="BA86:BA87"/>
    <mergeCell ref="AZ86:AZ87"/>
    <mergeCell ref="AY86:AY87"/>
    <mergeCell ref="BC84:BC85"/>
    <mergeCell ref="BB84:BB85"/>
    <mergeCell ref="BA84:BA85"/>
    <mergeCell ref="AZ84:AZ85"/>
    <mergeCell ref="AY84:AY85"/>
    <mergeCell ref="AY82:AY83"/>
    <mergeCell ref="AZ82:AZ83"/>
    <mergeCell ref="BA82:BA83"/>
    <mergeCell ref="BB82:BB83"/>
    <mergeCell ref="BC82:BC83"/>
    <mergeCell ref="AY80:AY81"/>
    <mergeCell ref="AZ80:AZ81"/>
    <mergeCell ref="BA80:BA81"/>
    <mergeCell ref="BB80:BB81"/>
    <mergeCell ref="BC80:BC81"/>
    <mergeCell ref="AY78:AY79"/>
    <mergeCell ref="AZ78:AZ79"/>
    <mergeCell ref="BA78:BA79"/>
    <mergeCell ref="BB78:BB79"/>
    <mergeCell ref="BC78:BC79"/>
    <mergeCell ref="AX78:AX79"/>
    <mergeCell ref="AW78:AW79"/>
    <mergeCell ref="AV78:AV79"/>
    <mergeCell ref="AU78:AU79"/>
    <mergeCell ref="AT78:AT79"/>
    <mergeCell ref="AX80:AX81"/>
    <mergeCell ref="AW80:AW81"/>
    <mergeCell ref="AV80:AV81"/>
    <mergeCell ref="AU80:AU81"/>
    <mergeCell ref="AT80:AT81"/>
    <mergeCell ref="AS78:AS79"/>
    <mergeCell ref="AR78:AR79"/>
    <mergeCell ref="AQ78:AQ79"/>
    <mergeCell ref="AP78:AP79"/>
    <mergeCell ref="AO78:AO79"/>
    <mergeCell ref="AS80:AS81"/>
    <mergeCell ref="AR80:AR81"/>
    <mergeCell ref="AQ80:AQ81"/>
    <mergeCell ref="AP80:AP81"/>
    <mergeCell ref="AO80:AO81"/>
    <mergeCell ref="AO82:AO83"/>
    <mergeCell ref="AP82:AP83"/>
    <mergeCell ref="AQ82:AQ83"/>
    <mergeCell ref="AR82:AR83"/>
    <mergeCell ref="AS82:AS83"/>
    <mergeCell ref="AT82:AT83"/>
    <mergeCell ref="AU82:AU83"/>
    <mergeCell ref="AV82:AV83"/>
    <mergeCell ref="AW82:AW83"/>
    <mergeCell ref="AX82:AX83"/>
    <mergeCell ref="AO84:AO85"/>
    <mergeCell ref="AP84:AP85"/>
    <mergeCell ref="AQ84:AQ85"/>
    <mergeCell ref="AR84:AR85"/>
    <mergeCell ref="AS84:AS85"/>
    <mergeCell ref="AT84:AT85"/>
    <mergeCell ref="AU84:AU85"/>
    <mergeCell ref="AV84:AV85"/>
    <mergeCell ref="AW84:AW85"/>
    <mergeCell ref="AX84:AX85"/>
    <mergeCell ref="AO86:AO87"/>
    <mergeCell ref="AP86:AP87"/>
    <mergeCell ref="AQ86:AQ87"/>
    <mergeCell ref="AR86:AR87"/>
    <mergeCell ref="AS86:AS87"/>
    <mergeCell ref="AT86:AT87"/>
    <mergeCell ref="AU86:AU87"/>
    <mergeCell ref="AV86:AV87"/>
    <mergeCell ref="AW86:AW87"/>
    <mergeCell ref="AX86:AX87"/>
    <mergeCell ref="AJ78:AJ79"/>
    <mergeCell ref="AK78:AK79"/>
    <mergeCell ref="AL78:AL79"/>
    <mergeCell ref="AM78:AM79"/>
    <mergeCell ref="AN78:AN79"/>
    <mergeCell ref="AJ80:AJ81"/>
    <mergeCell ref="AK80:AK81"/>
    <mergeCell ref="AL80:AL81"/>
    <mergeCell ref="AM80:AM81"/>
    <mergeCell ref="AN80:AN81"/>
    <mergeCell ref="AJ82:AJ83"/>
    <mergeCell ref="AK82:AK83"/>
    <mergeCell ref="AL82:AL83"/>
    <mergeCell ref="AM82:AM83"/>
    <mergeCell ref="AN82:AN83"/>
    <mergeCell ref="AJ84:AJ85"/>
    <mergeCell ref="AK84:AK85"/>
    <mergeCell ref="AL84:AL85"/>
    <mergeCell ref="AM84:AM85"/>
    <mergeCell ref="AN84:AN85"/>
    <mergeCell ref="AJ86:AJ87"/>
    <mergeCell ref="AK86:AK87"/>
    <mergeCell ref="AL86:AL87"/>
    <mergeCell ref="AM86:AM87"/>
    <mergeCell ref="AN86:AN87"/>
    <mergeCell ref="AI78:AI79"/>
    <mergeCell ref="AH78:AH79"/>
    <mergeCell ref="AG78:AG79"/>
    <mergeCell ref="AF78:AF79"/>
    <mergeCell ref="AE78:AE79"/>
    <mergeCell ref="AI80:AI81"/>
    <mergeCell ref="AH80:AH81"/>
    <mergeCell ref="AG80:AG81"/>
    <mergeCell ref="AF80:AF81"/>
    <mergeCell ref="AE80:AE81"/>
    <mergeCell ref="AE82:AE83"/>
    <mergeCell ref="AE84:AE85"/>
    <mergeCell ref="AF84:AF85"/>
    <mergeCell ref="AG84:AG85"/>
    <mergeCell ref="AH84:AH85"/>
    <mergeCell ref="AI84:AI85"/>
    <mergeCell ref="AE86:AE87"/>
    <mergeCell ref="AF86:AF87"/>
    <mergeCell ref="AG86:AG87"/>
    <mergeCell ref="AH86:AH87"/>
    <mergeCell ref="AI86:AI87"/>
    <mergeCell ref="AD78:AD79"/>
    <mergeCell ref="AI82:AI83"/>
    <mergeCell ref="AH82:AH83"/>
    <mergeCell ref="AG82:AG83"/>
    <mergeCell ref="AF82:AF83"/>
    <mergeCell ref="AC78:AC79"/>
    <mergeCell ref="AB78:AB79"/>
    <mergeCell ref="AA78:AA79"/>
    <mergeCell ref="Z78:Z79"/>
    <mergeCell ref="Y78:Y79"/>
    <mergeCell ref="X78:X79"/>
    <mergeCell ref="W78:W79"/>
    <mergeCell ref="V78:V79"/>
    <mergeCell ref="U78:U79"/>
    <mergeCell ref="T78:T79"/>
    <mergeCell ref="S78:S79"/>
    <mergeCell ref="R78:R79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P86:P87"/>
    <mergeCell ref="Q86:Q87"/>
    <mergeCell ref="R86:R87"/>
    <mergeCell ref="S86:S87"/>
    <mergeCell ref="T86:T87"/>
    <mergeCell ref="U86:U87"/>
    <mergeCell ref="V86:V87"/>
    <mergeCell ref="AC86:AC87"/>
    <mergeCell ref="AD86:AD87"/>
    <mergeCell ref="W86:W87"/>
    <mergeCell ref="X86:X87"/>
    <mergeCell ref="Y86:Y87"/>
    <mergeCell ref="Z86:Z87"/>
    <mergeCell ref="AA86:AA87"/>
    <mergeCell ref="AB86:AB87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35" r:id="rId1"/>
  <rowBreaks count="1" manualBreakCount="1">
    <brk id="68" max="55" man="1"/>
  </rowBreaks>
  <ignoredErrors>
    <ignoredError sqref="O86 O84 O88 O82 O21 O13 O80 AH14 BC24 O60:O64 O14:O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99" t="s">
        <v>233</v>
      </c>
      <c r="D2" s="600"/>
      <c r="E2" s="600"/>
      <c r="F2" s="600"/>
      <c r="G2" s="601"/>
      <c r="H2" s="599" t="s">
        <v>0</v>
      </c>
      <c r="I2" s="600"/>
      <c r="J2" s="600"/>
      <c r="K2" s="600"/>
      <c r="L2" s="600"/>
      <c r="M2" s="600"/>
      <c r="N2" s="60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0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0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0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96" t="s">
        <v>249</v>
      </c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0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2021-09-20T09:13:17Z</cp:lastPrinted>
  <dcterms:created xsi:type="dcterms:W3CDTF">1999-02-26T10:19:35Z</dcterms:created>
  <dcterms:modified xsi:type="dcterms:W3CDTF">2021-11-02T22:35:28Z</dcterms:modified>
  <cp:category/>
  <cp:version/>
  <cp:contentType/>
  <cp:contentStatus/>
</cp:coreProperties>
</file>