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752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'ГРАФІК'!$B$3:$BB$47</definedName>
    <definedName name="_xlnm.Print_Area" localSheetId="3">'ПЛАН НП'!$A$3:$BD$122</definedName>
  </definedNames>
  <calcPr fullCalcOnLoad="1"/>
</workbook>
</file>

<file path=xl/sharedStrings.xml><?xml version="1.0" encoding="utf-8"?>
<sst xmlns="http://schemas.openxmlformats.org/spreadsheetml/2006/main" count="982" uniqueCount="544">
  <si>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</si>
  <si>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</si>
  <si>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</si>
  <si>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</si>
  <si>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</si>
  <si>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</si>
  <si>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</si>
  <si>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</si>
  <si>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</si>
  <si>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</si>
  <si>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</si>
  <si>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</si>
  <si>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</si>
  <si>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</si>
  <si>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</si>
  <si>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</si>
  <si>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</si>
  <si>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</si>
  <si>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</si>
  <si>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</si>
  <si>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</si>
  <si>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</si>
  <si>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</si>
  <si>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</si>
  <si>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</si>
  <si>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</si>
  <si>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</si>
  <si>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</si>
  <si>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</si>
  <si>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</si>
  <si>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</si>
  <si>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</si>
  <si>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</si>
  <si>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</si>
  <si>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</si>
  <si>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</si>
  <si>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</si>
  <si>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</si>
  <si>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</si>
  <si>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</si>
  <si>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</si>
  <si>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</si>
  <si>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</si>
  <si>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</si>
  <si>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</si>
  <si>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</si>
  <si>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</si>
  <si>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</si>
  <si>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</si>
  <si>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</si>
  <si>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</si>
  <si>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</si>
  <si>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</si>
  <si>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</si>
  <si>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</si>
  <si>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</si>
  <si>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</si>
  <si>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</si>
  <si>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</si>
  <si>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</si>
  <si>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</si>
  <si>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</si>
  <si>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</si>
  <si>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</si>
  <si>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</si>
  <si>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</si>
  <si>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</si>
  <si>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</si>
  <si>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</si>
  <si>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</si>
  <si>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</si>
  <si>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</si>
  <si>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</si>
  <si>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</si>
  <si>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</si>
  <si>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</si>
  <si>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</si>
  <si>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</si>
  <si>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</si>
  <si>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</si>
  <si>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</si>
  <si>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</si>
  <si>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</si>
  <si>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</si>
  <si>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</si>
  <si>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</si>
  <si>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</si>
  <si>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</si>
  <si>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</si>
  <si>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</si>
  <si>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</si>
  <si>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</si>
  <si>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</si>
  <si>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</si>
  <si>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</si>
  <si>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</si>
  <si>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</si>
  <si>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</si>
  <si>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</si>
  <si>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</si>
  <si>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</si>
  <si>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</si>
  <si>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</si>
  <si>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</si>
  <si>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</si>
  <si>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</si>
  <si>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</si>
  <si>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</si>
  <si>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</si>
  <si>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</si>
  <si>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</si>
  <si>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</si>
  <si>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</si>
  <si>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</si>
  <si>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</si>
  <si>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</si>
  <si>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</si>
  <si>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</si>
  <si>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</si>
  <si>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</si>
  <si>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</si>
  <si>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</si>
  <si>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</si>
  <si>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</si>
  <si>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</si>
  <si>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</si>
  <si>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</si>
  <si>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</si>
  <si>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</si>
  <si>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</si>
  <si>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</si>
  <si>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</si>
  <si>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</si>
  <si>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</si>
  <si>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</si>
  <si>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</si>
  <si>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</si>
  <si>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</si>
  <si>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</si>
  <si>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</si>
  <si>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</si>
  <si>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</si>
  <si>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</si>
  <si>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</si>
  <si>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</si>
  <si>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</si>
  <si>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</si>
  <si>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</si>
  <si>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</si>
  <si>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</si>
  <si>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</si>
  <si>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</si>
  <si>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</si>
  <si>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</si>
  <si>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</si>
  <si>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</si>
  <si>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</si>
  <si>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</si>
  <si>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</si>
  <si>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</si>
  <si>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</si>
  <si>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</si>
  <si>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</si>
  <si>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</si>
  <si>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</si>
  <si>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</si>
  <si>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</si>
  <si>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</si>
  <si>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</si>
  <si>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</si>
  <si>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</si>
  <si>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</si>
  <si>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</si>
  <si>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</si>
  <si>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</si>
  <si>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</si>
  <si>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</si>
  <si>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</si>
  <si>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</si>
  <si>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</si>
  <si>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</si>
  <si>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</si>
  <si>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</si>
  <si>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</si>
  <si>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</si>
  <si>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</si>
  <si>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</si>
  <si>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</si>
  <si>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</si>
  <si>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</si>
  <si>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</si>
  <si>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</si>
  <si>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</si>
  <si>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</si>
  <si>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</si>
  <si>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</si>
  <si>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</si>
  <si>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</si>
  <si>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</si>
  <si>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</si>
  <si>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</si>
  <si>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</si>
  <si>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</si>
  <si>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</si>
  <si>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</si>
  <si>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</si>
  <si>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</si>
  <si>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</si>
  <si>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</si>
  <si>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</si>
  <si>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</si>
  <si>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</si>
  <si>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</si>
  <si>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</si>
  <si>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</si>
  <si>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</si>
  <si>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</si>
  <si>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</si>
  <si>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</si>
  <si>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</si>
  <si>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</si>
  <si>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</si>
  <si>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</si>
  <si>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</si>
  <si>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</si>
  <si>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</si>
  <si>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</si>
  <si>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</si>
  <si>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</si>
  <si>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</si>
  <si>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</si>
  <si>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</si>
  <si>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</si>
  <si>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</si>
  <si>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</si>
  <si>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</si>
  <si>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</si>
  <si>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</si>
  <si>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</si>
  <si>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</si>
  <si>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</si>
  <si>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</si>
  <si>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</si>
  <si>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</si>
  <si>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</si>
  <si>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</si>
  <si>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</si>
  <si>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</si>
  <si>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</si>
  <si>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</si>
  <si>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</si>
  <si>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</si>
  <si>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</si>
  <si>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</si>
  <si>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</si>
  <si>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</si>
  <si>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</si>
  <si>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</si>
  <si>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</si>
  <si>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</si>
  <si>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</si>
  <si>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</si>
  <si>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</si>
  <si>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</si>
  <si>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</si>
  <si>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</si>
  <si>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</si>
  <si>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</si>
  <si>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</si>
  <si>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</si>
  <si>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</si>
  <si>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</si>
  <si>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</si>
  <si>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</si>
  <si>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</si>
  <si>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</si>
  <si>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</si>
  <si>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</si>
  <si>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</si>
  <si>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</si>
  <si>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</si>
  <si>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</si>
  <si>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</si>
  <si>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</si>
  <si>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</si>
  <si>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</si>
  <si>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</si>
  <si>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</si>
  <si>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</si>
  <si>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</si>
  <si>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</si>
  <si>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</si>
  <si>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</si>
  <si>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</si>
  <si>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</si>
  <si>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-</t>
  </si>
  <si>
    <t>П</t>
  </si>
  <si>
    <t>Е</t>
  </si>
  <si>
    <t>Екзаменаційна сесія</t>
  </si>
  <si>
    <t>Н А В Ч А Л Ь Н И Й  П Л АН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</si>
  <si>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</si>
  <si>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</si>
  <si>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</si>
  <si>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</si>
  <si>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</si>
  <si>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Перший проректор                                   ____________________________________________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</si>
  <si>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</si>
  <si>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</si>
  <si>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</si>
  <si>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</si>
  <si>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</si>
  <si>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</si>
  <si>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</si>
  <si>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</si>
  <si>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</si>
  <si>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</si>
  <si>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</si>
  <si>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Директор ННІ      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</si>
  <si>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</si>
  <si>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</si>
  <si>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</si>
  <si>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</si>
  <si>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</si>
  <si>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</si>
  <si>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</si>
  <si>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</si>
  <si>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</si>
  <si>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</si>
  <si>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 xml:space="preserve">“____”____________20__ року  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</si>
  <si>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</si>
  <si>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</si>
  <si>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</si>
  <si>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</si>
  <si>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</si>
  <si>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вченої ради ЧНТУ</t>
  </si>
  <si>
    <t>протокол  засідання</t>
  </si>
  <si>
    <t>_____________  С.М. Шкарлет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</si>
  <si>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</si>
  <si>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</si>
  <si>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</si>
  <si>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</si>
  <si>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</si>
  <si>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</si>
  <si>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</si>
  <si>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</si>
  <si>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</si>
  <si>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Форма атестації (кваліфікаційний іспит, кваліфікаційна робота)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</si>
  <si>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</si>
  <si>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</si>
  <si>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t>5.1.2 БЛОК НАВЧАЛЬНИХ  ДИСЦИПЛІН ЗА ВІЛЬНИМ ВИБОРОМ СТУДЕНТА</t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</si>
  <si>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</si>
  <si>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</si>
  <si>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5.2.2 БЛОК НАВЧАЛЬНИХ  ДИСЦИПЛІН ЗА ВІЛЬНИМ ВИБОРОМ СТУДЕНТА</t>
  </si>
  <si>
    <t>5.3. ПРАКТИЧНА ПІДГОТОВКА</t>
  </si>
  <si>
    <t>5.4. ПІДГОТОВКА ДО АТЕСТАЦІЇ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</si>
  <si>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</si>
  <si>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з дисциплін за вільним вибором студента</t>
  </si>
  <si>
    <t>Усього на практичну підготовку</t>
  </si>
  <si>
    <t>Усього на підготовку до атестації</t>
  </si>
  <si>
    <t>(денна, заочна (дистанційна))</t>
  </si>
  <si>
    <t>У</t>
  </si>
  <si>
    <t>Установча сесія</t>
  </si>
  <si>
    <t>Кваліфікація освітня ___________________</t>
  </si>
  <si>
    <t>Кваліфікація професійна_______________</t>
  </si>
  <si>
    <t>Історія України</t>
  </si>
  <si>
    <t>Історія Української культури</t>
  </si>
  <si>
    <t>Філософія</t>
  </si>
  <si>
    <t>Фахова українська мова та основи ділової комунікації</t>
  </si>
  <si>
    <t>Людино-машинна взаємодія</t>
  </si>
  <si>
    <t>Проектування програмного забезпечення</t>
  </si>
  <si>
    <t>Чисельні методи</t>
  </si>
  <si>
    <t>Бази даних</t>
  </si>
  <si>
    <t>Java  та C# технології прикладного програмування</t>
  </si>
  <si>
    <t>Розпізнавання образів та обробка зображень</t>
  </si>
  <si>
    <t>Фізичне виховання</t>
  </si>
  <si>
    <t>Емпіричні методи програмної інженерії</t>
  </si>
  <si>
    <t>Системне програмування та адміністрування ОС</t>
  </si>
  <si>
    <t>Архітектура програмного забезпечення</t>
  </si>
  <si>
    <t>Кодування та захист інформації</t>
  </si>
  <si>
    <t>Системи захисту обчислювальних мереж</t>
  </si>
  <si>
    <t>Програмні засоби мережевих технологій</t>
  </si>
  <si>
    <t>Скриптові мови програмування</t>
  </si>
  <si>
    <t>Інтелектуальний аналіз даних</t>
  </si>
  <si>
    <t>1;2</t>
  </si>
  <si>
    <t>5.2.1 БЛОК ОБОВ'ЯЗКОВИХ ДИСЦИПЛІН</t>
  </si>
  <si>
    <t>денна</t>
  </si>
  <si>
    <t>бакалавр</t>
  </si>
  <si>
    <t>Кількість аудиторних годин за семестр</t>
  </si>
  <si>
    <t>Моделювання систем</t>
  </si>
  <si>
    <t>Імітаційне моделювання</t>
  </si>
  <si>
    <t>12 Інформаційні технології</t>
  </si>
  <si>
    <t>121 Інженерія програмного забезпечення</t>
  </si>
  <si>
    <t>бакалавр з інженерії програмного забезпечення</t>
  </si>
  <si>
    <t>повної загальної освіти</t>
  </si>
  <si>
    <t>Організація промислового виробництва програмного забезпечення</t>
  </si>
  <si>
    <t>Менеджмент проектів програмного забезпечення</t>
  </si>
  <si>
    <t>Безпека життєдіяльності та основи охорони праці</t>
  </si>
  <si>
    <t>Основи академічного письма</t>
  </si>
  <si>
    <t>Громадянська освіта</t>
  </si>
  <si>
    <t>Економіка підприємства</t>
  </si>
  <si>
    <t>1;2;3;4</t>
  </si>
  <si>
    <t>2;4;6;8</t>
  </si>
  <si>
    <t>ПОГОДЖУЮ</t>
  </si>
  <si>
    <t>ОК1</t>
  </si>
  <si>
    <t>ОК3</t>
  </si>
  <si>
    <t>ОК4</t>
  </si>
  <si>
    <t>ОК5</t>
  </si>
  <si>
    <t>ОК6</t>
  </si>
  <si>
    <t>ОК7</t>
  </si>
  <si>
    <t>ОК8</t>
  </si>
  <si>
    <t>ОК10</t>
  </si>
  <si>
    <t>ОК11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</si>
  <si>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</si>
  <si>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</si>
  <si>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</si>
  <si>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</si>
  <si>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</si>
  <si>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</si>
  <si>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</si>
  <si>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</si>
  <si>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</si>
  <si>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</si>
  <si>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</si>
  <si>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</si>
  <si>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</si>
  <si>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</si>
  <si>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</si>
  <si>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</si>
  <si>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</si>
  <si>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П1</t>
  </si>
  <si>
    <t>П2</t>
  </si>
  <si>
    <t>П3</t>
  </si>
  <si>
    <t>П4</t>
  </si>
  <si>
    <t>А1</t>
  </si>
  <si>
    <t>освітня програма</t>
  </si>
  <si>
    <t>Інженерія програмного забезпечення</t>
  </si>
  <si>
    <t>І . ГРАФІК ОСВІТНЬОГО ПРОЦЕСУ</t>
  </si>
  <si>
    <t>1;2;3</t>
  </si>
  <si>
    <t>5;6</t>
  </si>
  <si>
    <t>3 роки 10 місяців</t>
  </si>
  <si>
    <t>ЗАТВЕРДЖЕНО</t>
  </si>
  <si>
    <t>Системи штучного інтелекту</t>
  </si>
  <si>
    <t>Програмування мобільних пристроїв</t>
  </si>
  <si>
    <t>ОК29</t>
  </si>
  <si>
    <t>Проектування трансляторів</t>
  </si>
  <si>
    <t>Випусна кваліфікаційна робота</t>
  </si>
  <si>
    <t>Випускна кваліфікаційна робота</t>
  </si>
  <si>
    <t xml:space="preserve">Основи програмування </t>
  </si>
  <si>
    <t>Засоби інтеграції розподілених систем</t>
  </si>
  <si>
    <t>4;5</t>
  </si>
  <si>
    <t>3;4</t>
  </si>
  <si>
    <t>Проектно-технологічна практика</t>
  </si>
  <si>
    <t>Навчально-технологічна практика</t>
  </si>
  <si>
    <t>Переддипломна практика</t>
  </si>
  <si>
    <t>спеціалізація</t>
  </si>
  <si>
    <t xml:space="preserve">(освітньо-професійна, освітньо-наукова) </t>
  </si>
  <si>
    <t>(назва  освітньої програми)</t>
  </si>
  <si>
    <t>Виробнича практика з комп'ютерних технологій</t>
  </si>
  <si>
    <t>Операційні системи. Частина 1</t>
  </si>
  <si>
    <t>Операційні системи. Частина 2</t>
  </si>
  <si>
    <t>При вступі на базі ступеня «молодший бакалавр» (освітньо-кваліфікаційного рівня «молодший спеціаліст») може бути визнано та перезараховано результати навчання, отримані в межах попередньої освітньої програми підготовки молодшого бакалавра (молодшого спеціаліста) обсягом:</t>
  </si>
  <si>
    <t>- зі спеціальності 121 «Інженерія програмного забезпечення»: не більше ніж 60 кредитів ЄКТС;</t>
  </si>
  <si>
    <t>- за іншими спеціальностями: не більше ніж 30 кредитів ЄКТС.</t>
  </si>
  <si>
    <t>При вступі на базі ступеня «бакалавр» за іншими спеціальностями може бути визнано та перезараховано результати навчання, отримані в межах попередньої освітньої програми обсягом не більше ніж 90 кредитів ЄКТС.</t>
  </si>
  <si>
    <t>Комп'ютерні числення</t>
  </si>
  <si>
    <t>Комп'ютерна дискретна математика</t>
  </si>
  <si>
    <t>Програмно-апаратні засоби персональних комп'ютерів</t>
  </si>
  <si>
    <t>Об'єктно-орієнтоване програмування</t>
  </si>
  <si>
    <t>Архітектура комп'ютерних мереж</t>
  </si>
  <si>
    <t>Комп'ютерні технології статистичної обробки даних</t>
  </si>
  <si>
    <t>Теорія ймовірностей і матстатистика</t>
  </si>
  <si>
    <t>Системний аналіз процесів комп'ютеризації</t>
  </si>
  <si>
    <t>Дослідження операцій</t>
  </si>
  <si>
    <t>Математичні методи підтримки прийняття рішень</t>
  </si>
  <si>
    <t>Цифрова  обробка зображень</t>
  </si>
  <si>
    <t>Моделювання бізнес-процесів комп’ютеризації</t>
  </si>
  <si>
    <t>Інструментальні засоби розробки та підтримки програмних систем</t>
  </si>
  <si>
    <t>Системне програмування</t>
  </si>
  <si>
    <t>Програмування Internet-систем</t>
  </si>
  <si>
    <t>Проектування геоінформаційних систем</t>
  </si>
  <si>
    <t>Адміністрування баз даних</t>
  </si>
  <si>
    <t>Риторика</t>
  </si>
  <si>
    <t>Корпоративна культура</t>
  </si>
  <si>
    <t>Тренінг-курс «Психологія ділових відносин»</t>
  </si>
  <si>
    <t>Тренінг-курс «Лідерство та team building»</t>
  </si>
  <si>
    <t>Тренінг-курс «Креативне мислення та інтелектуальна власність»</t>
  </si>
  <si>
    <t>Комунікаційний менеджмент</t>
  </si>
  <si>
    <t>Дисципліна на вибір з іншої ОП, яка формує соціальні навички (soft skills)</t>
  </si>
  <si>
    <t>Сучасна економіка</t>
  </si>
  <si>
    <t>Управління бізнесом</t>
  </si>
  <si>
    <t>Фінансова грамотність</t>
  </si>
  <si>
    <t>Фінансово-економічна безпека</t>
  </si>
  <si>
    <t>Маркетинг</t>
  </si>
  <si>
    <t>Тренінг курс «Start up creation»</t>
  </si>
  <si>
    <t>Дисципліна на вибір з іншої ОП, яка формує підприємницькі навички</t>
  </si>
  <si>
    <t>ОК30</t>
  </si>
  <si>
    <t>ВБ1.1</t>
  </si>
  <si>
    <t>ВБ1.2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</si>
  <si>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</si>
  <si>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</si>
  <si>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</si>
  <si>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</si>
  <si>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</si>
  <si>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</si>
  <si>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</si>
  <si>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</si>
  <si>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</si>
  <si>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</si>
  <si>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</si>
  <si>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</si>
  <si>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</si>
  <si>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</si>
  <si>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</si>
  <si>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</si>
  <si>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ВБ3.1</t>
  </si>
  <si>
    <t>ВБ3.2</t>
  </si>
  <si>
    <t>ВБ4.1</t>
  </si>
  <si>
    <t>ВБ4.2</t>
  </si>
  <si>
    <t>ВБ5.1</t>
  </si>
  <si>
    <t>ВБ5.2</t>
  </si>
  <si>
    <t>ВБ6.1</t>
  </si>
  <si>
    <t>ВБ6.2</t>
  </si>
  <si>
    <t>ВБ7.1</t>
  </si>
  <si>
    <t>ВБ7.2</t>
  </si>
  <si>
    <t>ВБ8.1</t>
  </si>
  <si>
    <t>ВБ8.2</t>
  </si>
  <si>
    <t>ВБ9.1</t>
  </si>
  <si>
    <t>ВБ9.2</t>
  </si>
  <si>
    <t>ВБ11.1</t>
  </si>
  <si>
    <t>ВБ11.2</t>
  </si>
  <si>
    <t>ВБ12.1</t>
  </si>
  <si>
    <t>ВБ12.2</t>
  </si>
  <si>
    <t>ВБ13.1</t>
  </si>
  <si>
    <t>ВБ13.2</t>
  </si>
  <si>
    <t>ВБ16.1</t>
  </si>
  <si>
    <t>ВБ16.2</t>
  </si>
  <si>
    <t xml:space="preserve">зі змінами в редакції, затвердженій </t>
  </si>
  <si>
    <t>вченою радою __ ___2020, протокол № __</t>
  </si>
  <si>
    <t>наказ № ___від __.__.2020.</t>
  </si>
  <si>
    <t xml:space="preserve">“25”березня 2019 року  </t>
  </si>
  <si>
    <t>№ 3</t>
  </si>
  <si>
    <t>Якість програмного забезпечення та тестування</t>
  </si>
  <si>
    <t>Іноземна мова</t>
  </si>
  <si>
    <t>Методи обробки інформації в системах відеоспостереження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</si>
</sst>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đ.&quot;;[Red]\-#,##0\ &quot;đ.&quot;"/>
    <numFmt numFmtId="165" formatCode="#,##0.00\ &quot;đ.&quot;;[Red]\-#,##0.00\ &quot;đ.&quot;"/>
    <numFmt numFmtId="166" formatCode="0.0"/>
    <numFmt numFmtId="167" formatCode="\1\.0"/>
    <numFmt numFmtId="168" formatCode="\1\.00"/>
    <numFmt numFmtId="169" formatCode="\2\.0"/>
    <numFmt numFmtId="170" formatCode="\3\.0"/>
    <numFmt numFmtId="171" formatCode="\3\.00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5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69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171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7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67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1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66" fontId="17" fillId="0" borderId="53" xfId="0" applyNumberFormat="1" applyFont="1" applyBorder="1" applyAlignment="1">
      <alignment/>
    </xf>
    <xf numFmtId="166" fontId="17" fillId="0" borderId="10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7" xfId="0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7" fillId="0" borderId="58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Alignment="1">
      <alignment vertical="center"/>
    </xf>
    <xf numFmtId="0" fontId="7" fillId="0" borderId="60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1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0" xfId="0" applyFont="1" applyAlignment="1">
      <alignment/>
    </xf>
    <xf numFmtId="0" fontId="25" fillId="0" borderId="0" xfId="0" applyFont="1" applyBorder="1" applyAlignment="1">
      <alignment vertical="center"/>
    </xf>
    <xf numFmtId="1" fontId="28" fillId="33" borderId="62" xfId="0" applyNumberFormat="1" applyFont="1" applyFill="1" applyBorder="1" applyAlignment="1">
      <alignment/>
    </xf>
    <xf numFmtId="1" fontId="4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1" fontId="31" fillId="33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28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8" fillId="33" borderId="63" xfId="0" applyFont="1" applyFill="1" applyBorder="1" applyAlignment="1">
      <alignment horizontal="center" textRotation="90"/>
    </xf>
    <xf numFmtId="49" fontId="28" fillId="33" borderId="63" xfId="0" applyNumberFormat="1" applyFont="1" applyFill="1" applyBorder="1" applyAlignment="1">
      <alignment horizontal="center" textRotation="90" wrapText="1"/>
    </xf>
    <xf numFmtId="0" fontId="28" fillId="33" borderId="63" xfId="0" applyFont="1" applyFill="1" applyBorder="1" applyAlignment="1">
      <alignment horizontal="center" textRotation="90" wrapText="1"/>
    </xf>
    <xf numFmtId="0" fontId="28" fillId="33" borderId="64" xfId="0" applyFont="1" applyFill="1" applyBorder="1" applyAlignment="1">
      <alignment horizontal="center"/>
    </xf>
    <xf numFmtId="0" fontId="28" fillId="33" borderId="65" xfId="0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wrapText="1"/>
      <protection hidden="1" locked="0"/>
    </xf>
    <xf numFmtId="1" fontId="30" fillId="33" borderId="10" xfId="0" applyNumberFormat="1" applyFont="1" applyFill="1" applyBorder="1" applyAlignment="1">
      <alignment horizontal="center"/>
    </xf>
    <xf numFmtId="1" fontId="28" fillId="33" borderId="43" xfId="0" applyNumberFormat="1" applyFont="1" applyFill="1" applyBorder="1" applyAlignment="1" applyProtection="1">
      <alignment horizontal="center"/>
      <protection locked="0"/>
    </xf>
    <xf numFmtId="1" fontId="28" fillId="33" borderId="45" xfId="0" applyNumberFormat="1" applyFont="1" applyFill="1" applyBorder="1" applyAlignment="1" applyProtection="1">
      <alignment horizontal="center"/>
      <protection locked="0"/>
    </xf>
    <xf numFmtId="1" fontId="28" fillId="33" borderId="21" xfId="0" applyNumberFormat="1" applyFont="1" applyFill="1" applyBorder="1" applyAlignment="1" applyProtection="1">
      <alignment horizontal="center"/>
      <protection locked="0"/>
    </xf>
    <xf numFmtId="1" fontId="28" fillId="33" borderId="46" xfId="0" applyNumberFormat="1" applyFont="1" applyFill="1" applyBorder="1" applyAlignment="1" applyProtection="1">
      <alignment horizontal="center"/>
      <protection locked="0"/>
    </xf>
    <xf numFmtId="1" fontId="28" fillId="33" borderId="47" xfId="0" applyNumberFormat="1" applyFont="1" applyFill="1" applyBorder="1" applyAlignment="1" applyProtection="1">
      <alignment horizontal="center"/>
      <protection locked="0"/>
    </xf>
    <xf numFmtId="1" fontId="28" fillId="33" borderId="33" xfId="0" applyNumberFormat="1" applyFont="1" applyFill="1" applyBorder="1" applyAlignment="1" applyProtection="1">
      <alignment horizontal="center"/>
      <protection locked="0"/>
    </xf>
    <xf numFmtId="1" fontId="28" fillId="33" borderId="66" xfId="0" applyNumberFormat="1" applyFont="1" applyFill="1" applyBorder="1" applyAlignment="1" applyProtection="1">
      <alignment horizontal="center"/>
      <protection locked="0"/>
    </xf>
    <xf numFmtId="1" fontId="28" fillId="33" borderId="19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vertical="center" wrapText="1"/>
      <protection hidden="1" locked="0"/>
    </xf>
    <xf numFmtId="1" fontId="23" fillId="33" borderId="62" xfId="0" applyNumberFormat="1" applyFont="1" applyFill="1" applyBorder="1" applyAlignment="1">
      <alignment horizontal="center"/>
    </xf>
    <xf numFmtId="1" fontId="23" fillId="33" borderId="67" xfId="0" applyNumberFormat="1" applyFont="1" applyFill="1" applyBorder="1" applyAlignment="1" applyProtection="1">
      <alignment horizontal="center"/>
      <protection locked="0"/>
    </xf>
    <xf numFmtId="1" fontId="28" fillId="33" borderId="68" xfId="0" applyNumberFormat="1" applyFont="1" applyFill="1" applyBorder="1" applyAlignment="1" applyProtection="1">
      <alignment horizontal="center"/>
      <protection locked="0"/>
    </xf>
    <xf numFmtId="1" fontId="28" fillId="33" borderId="69" xfId="0" applyNumberFormat="1" applyFont="1" applyFill="1" applyBorder="1" applyAlignment="1" applyProtection="1">
      <alignment horizontal="center"/>
      <protection locked="0"/>
    </xf>
    <xf numFmtId="1" fontId="28" fillId="33" borderId="70" xfId="0" applyNumberFormat="1" applyFont="1" applyFill="1" applyBorder="1" applyAlignment="1" applyProtection="1">
      <alignment horizontal="center"/>
      <protection locked="0"/>
    </xf>
    <xf numFmtId="1" fontId="28" fillId="33" borderId="68" xfId="53" applyNumberFormat="1" applyFont="1" applyFill="1" applyBorder="1" applyAlignment="1" applyProtection="1">
      <alignment wrapText="1"/>
      <protection hidden="1" locked="0"/>
    </xf>
    <xf numFmtId="1" fontId="28" fillId="33" borderId="71" xfId="0" applyNumberFormat="1" applyFont="1" applyFill="1" applyBorder="1" applyAlignment="1" applyProtection="1">
      <alignment horizontal="center"/>
      <protection locked="0"/>
    </xf>
    <xf numFmtId="1" fontId="23" fillId="33" borderId="67" xfId="0" applyNumberFormat="1" applyFont="1" applyFill="1" applyBorder="1" applyAlignment="1">
      <alignment horizontal="center"/>
    </xf>
    <xf numFmtId="0" fontId="28" fillId="33" borderId="72" xfId="0" applyNumberFormat="1" applyFont="1" applyFill="1" applyBorder="1" applyAlignment="1" applyProtection="1">
      <alignment horizontal="center"/>
      <protection locked="0"/>
    </xf>
    <xf numFmtId="0" fontId="52" fillId="33" borderId="72" xfId="0" applyNumberFormat="1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 vertical="center"/>
      <protection locked="0"/>
    </xf>
    <xf numFmtId="1" fontId="28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1" fontId="30" fillId="33" borderId="10" xfId="0" applyNumberFormat="1" applyFont="1" applyFill="1" applyBorder="1" applyAlignment="1">
      <alignment horizontal="center" vertical="center"/>
    </xf>
    <xf numFmtId="1" fontId="28" fillId="33" borderId="43" xfId="0" applyNumberFormat="1" applyFont="1" applyFill="1" applyBorder="1" applyAlignment="1" applyProtection="1">
      <alignment horizontal="center" vertical="center"/>
      <protection locked="0"/>
    </xf>
    <xf numFmtId="1" fontId="28" fillId="33" borderId="66" xfId="0" applyNumberFormat="1" applyFont="1" applyFill="1" applyBorder="1" applyAlignment="1" applyProtection="1">
      <alignment horizontal="center" vertical="center"/>
      <protection locked="0"/>
    </xf>
    <xf numFmtId="1" fontId="28" fillId="33" borderId="19" xfId="0" applyNumberFormat="1" applyFont="1" applyFill="1" applyBorder="1" applyAlignment="1" applyProtection="1">
      <alignment horizontal="center" vertical="center"/>
      <protection locked="0"/>
    </xf>
    <xf numFmtId="1" fontId="28" fillId="33" borderId="47" xfId="0" applyNumberFormat="1" applyFont="1" applyFill="1" applyBorder="1" applyAlignment="1" applyProtection="1">
      <alignment horizontal="center" vertical="center"/>
      <protection locked="0"/>
    </xf>
    <xf numFmtId="1" fontId="28" fillId="33" borderId="33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28" fillId="33" borderId="10" xfId="0" applyNumberFormat="1" applyFont="1" applyFill="1" applyBorder="1" applyAlignment="1" applyProtection="1">
      <alignment/>
      <protection locked="0"/>
    </xf>
    <xf numFmtId="1" fontId="28" fillId="33" borderId="68" xfId="53" applyNumberFormat="1" applyFont="1" applyFill="1" applyBorder="1" applyAlignment="1" applyProtection="1">
      <alignment horizontal="left" wrapText="1"/>
      <protection hidden="1" locked="0"/>
    </xf>
    <xf numFmtId="1" fontId="51" fillId="33" borderId="10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1" fontId="51" fillId="33" borderId="68" xfId="0" applyNumberFormat="1" applyFont="1" applyFill="1" applyBorder="1" applyAlignment="1">
      <alignment horizontal="center"/>
    </xf>
    <xf numFmtId="1" fontId="31" fillId="33" borderId="68" xfId="0" applyNumberFormat="1" applyFont="1" applyFill="1" applyBorder="1" applyAlignment="1">
      <alignment horizontal="center"/>
    </xf>
    <xf numFmtId="1" fontId="32" fillId="33" borderId="10" xfId="53" applyNumberFormat="1" applyFont="1" applyFill="1" applyBorder="1" applyAlignment="1" applyProtection="1">
      <alignment wrapText="1"/>
      <protection hidden="1" locked="0"/>
    </xf>
    <xf numFmtId="1" fontId="31" fillId="33" borderId="63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/>
    </xf>
    <xf numFmtId="1" fontId="31" fillId="33" borderId="73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/>
    </xf>
    <xf numFmtId="0" fontId="90" fillId="33" borderId="0" xfId="0" applyFont="1" applyFill="1" applyAlignment="1">
      <alignment/>
    </xf>
    <xf numFmtId="1" fontId="28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 vertical="top" wrapText="1" shrinkToFit="1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9" fontId="24" fillId="33" borderId="0" xfId="0" applyNumberFormat="1" applyFont="1" applyFill="1" applyAlignment="1">
      <alignment vertical="top" wrapText="1"/>
    </xf>
    <xf numFmtId="0" fontId="25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7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56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28" fillId="0" borderId="31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7" fillId="0" borderId="7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37" fillId="0" borderId="0" xfId="0" applyFont="1" applyAlignment="1">
      <alignment horizontal="center"/>
    </xf>
    <xf numFmtId="0" fontId="28" fillId="0" borderId="79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39" fillId="0" borderId="82" xfId="0" applyFont="1" applyBorder="1" applyAlignment="1">
      <alignment horizontal="center" vertical="center" textRotation="90" wrapText="1"/>
    </xf>
    <xf numFmtId="0" fontId="39" fillId="0" borderId="83" xfId="0" applyFont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68" xfId="0" applyFont="1" applyBorder="1" applyAlignment="1">
      <alignment horizontal="center" vertical="center" textRotation="90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8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5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87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8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0" borderId="79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66" xfId="0" applyFont="1" applyBorder="1" applyAlignment="1" applyProtection="1">
      <alignment horizontal="left" vertical="center" wrapText="1"/>
      <protection locked="0"/>
    </xf>
    <xf numFmtId="0" fontId="28" fillId="0" borderId="78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left" vertical="center"/>
    </xf>
    <xf numFmtId="0" fontId="28" fillId="0" borderId="7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89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49" fontId="24" fillId="33" borderId="0" xfId="0" applyNumberFormat="1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left" vertical="top" wrapText="1"/>
    </xf>
    <xf numFmtId="0" fontId="28" fillId="33" borderId="11" xfId="0" applyFont="1" applyFill="1" applyBorder="1" applyAlignment="1">
      <alignment horizontal="center" vertical="center" textRotation="90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68" xfId="0" applyFont="1" applyFill="1" applyBorder="1" applyAlignment="1">
      <alignment horizontal="center" vertical="center" textRotation="90" wrapText="1"/>
    </xf>
    <xf numFmtId="0" fontId="28" fillId="33" borderId="11" xfId="0" applyFont="1" applyFill="1" applyBorder="1" applyAlignment="1">
      <alignment horizontal="center" vertical="center" textRotation="90" wrapText="1"/>
    </xf>
    <xf numFmtId="0" fontId="28" fillId="33" borderId="17" xfId="0" applyFont="1" applyFill="1" applyBorder="1" applyAlignment="1">
      <alignment horizontal="center" vertical="center" textRotation="90" wrapText="1"/>
    </xf>
    <xf numFmtId="1" fontId="23" fillId="33" borderId="93" xfId="0" applyNumberFormat="1" applyFont="1" applyFill="1" applyBorder="1" applyAlignment="1">
      <alignment horizontal="center"/>
    </xf>
    <xf numFmtId="1" fontId="23" fillId="33" borderId="94" xfId="0" applyNumberFormat="1" applyFont="1" applyFill="1" applyBorder="1" applyAlignment="1">
      <alignment horizontal="center"/>
    </xf>
    <xf numFmtId="1" fontId="26" fillId="33" borderId="52" xfId="0" applyNumberFormat="1" applyFont="1" applyFill="1" applyBorder="1" applyAlignment="1">
      <alignment horizontal="center" vertical="center"/>
    </xf>
    <xf numFmtId="1" fontId="26" fillId="33" borderId="31" xfId="0" applyNumberFormat="1" applyFont="1" applyFill="1" applyBorder="1" applyAlignment="1">
      <alignment horizontal="center" vertical="center"/>
    </xf>
    <xf numFmtId="0" fontId="28" fillId="33" borderId="95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96" xfId="0" applyFont="1" applyFill="1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5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97" xfId="0" applyFont="1" applyFill="1" applyBorder="1" applyAlignment="1">
      <alignment horizontal="center" vertical="center" wrapText="1"/>
    </xf>
    <xf numFmtId="0" fontId="28" fillId="33" borderId="98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97" xfId="0" applyFont="1" applyFill="1" applyBorder="1" applyAlignment="1">
      <alignment horizontal="center" vertical="center"/>
    </xf>
    <xf numFmtId="0" fontId="28" fillId="33" borderId="98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 textRotation="90"/>
    </xf>
    <xf numFmtId="0" fontId="37" fillId="33" borderId="0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7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textRotation="90" wrapText="1"/>
    </xf>
    <xf numFmtId="0" fontId="28" fillId="33" borderId="88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 textRotation="90"/>
    </xf>
    <xf numFmtId="1" fontId="26" fillId="33" borderId="0" xfId="0" applyNumberFormat="1" applyFont="1" applyFill="1" applyBorder="1" applyAlignment="1">
      <alignment horizontal="center" vertical="center"/>
    </xf>
    <xf numFmtId="1" fontId="31" fillId="33" borderId="93" xfId="0" applyNumberFormat="1" applyFont="1" applyFill="1" applyBorder="1" applyAlignment="1">
      <alignment horizontal="left" vertical="center"/>
    </xf>
    <xf numFmtId="1" fontId="31" fillId="33" borderId="99" xfId="0" applyNumberFormat="1" applyFont="1" applyFill="1" applyBorder="1" applyAlignment="1">
      <alignment horizontal="left" vertical="center"/>
    </xf>
    <xf numFmtId="1" fontId="31" fillId="33" borderId="94" xfId="0" applyNumberFormat="1" applyFont="1" applyFill="1" applyBorder="1" applyAlignment="1">
      <alignment horizontal="left" vertical="center"/>
    </xf>
    <xf numFmtId="1" fontId="2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1" fontId="23" fillId="33" borderId="100" xfId="0" applyNumberFormat="1" applyFont="1" applyFill="1" applyBorder="1" applyAlignment="1">
      <alignment horizontal="center"/>
    </xf>
    <xf numFmtId="1" fontId="23" fillId="33" borderId="101" xfId="0" applyNumberFormat="1" applyFont="1" applyFill="1" applyBorder="1" applyAlignment="1">
      <alignment horizontal="center"/>
    </xf>
    <xf numFmtId="1" fontId="55" fillId="33" borderId="93" xfId="0" applyNumberFormat="1" applyFont="1" applyFill="1" applyBorder="1" applyAlignment="1">
      <alignment horizontal="left" vertical="top" wrapText="1" shrinkToFit="1"/>
    </xf>
    <xf numFmtId="1" fontId="55" fillId="33" borderId="99" xfId="0" applyNumberFormat="1" applyFont="1" applyFill="1" applyBorder="1" applyAlignment="1">
      <alignment horizontal="left" vertical="top" wrapText="1" shrinkToFit="1"/>
    </xf>
    <xf numFmtId="1" fontId="55" fillId="33" borderId="94" xfId="0" applyNumberFormat="1" applyFont="1" applyFill="1" applyBorder="1" applyAlignment="1">
      <alignment horizontal="left" vertical="top" wrapText="1" shrinkToFit="1"/>
    </xf>
    <xf numFmtId="1" fontId="31" fillId="33" borderId="102" xfId="0" applyNumberFormat="1" applyFont="1" applyFill="1" applyBorder="1" applyAlignment="1">
      <alignment horizontal="center"/>
    </xf>
    <xf numFmtId="1" fontId="31" fillId="33" borderId="103" xfId="0" applyNumberFormat="1" applyFont="1" applyFill="1" applyBorder="1" applyAlignment="1">
      <alignment horizontal="center"/>
    </xf>
    <xf numFmtId="1" fontId="50" fillId="33" borderId="93" xfId="0" applyNumberFormat="1" applyFont="1" applyFill="1" applyBorder="1" applyAlignment="1">
      <alignment horizontal="left" vertical="center" wrapText="1"/>
    </xf>
    <xf numFmtId="1" fontId="50" fillId="33" borderId="99" xfId="0" applyNumberFormat="1" applyFont="1" applyFill="1" applyBorder="1" applyAlignment="1">
      <alignment horizontal="left" vertical="center" wrapText="1"/>
    </xf>
    <xf numFmtId="1" fontId="50" fillId="33" borderId="94" xfId="0" applyNumberFormat="1" applyFont="1" applyFill="1" applyBorder="1" applyAlignment="1">
      <alignment horizontal="left" vertical="center" wrapText="1"/>
    </xf>
    <xf numFmtId="1" fontId="26" fillId="33" borderId="102" xfId="0" applyNumberFormat="1" applyFont="1" applyFill="1" applyBorder="1" applyAlignment="1">
      <alignment horizontal="center" vertical="center"/>
    </xf>
    <xf numFmtId="1" fontId="26" fillId="33" borderId="103" xfId="0" applyNumberFormat="1" applyFont="1" applyFill="1" applyBorder="1" applyAlignment="1">
      <alignment horizontal="center" vertical="center"/>
    </xf>
    <xf numFmtId="1" fontId="31" fillId="33" borderId="93" xfId="0" applyNumberFormat="1" applyFont="1" applyFill="1" applyBorder="1" applyAlignment="1">
      <alignment horizontal="left" vertical="top" wrapText="1" shrinkToFit="1"/>
    </xf>
    <xf numFmtId="1" fontId="31" fillId="33" borderId="99" xfId="0" applyNumberFormat="1" applyFont="1" applyFill="1" applyBorder="1" applyAlignment="1">
      <alignment horizontal="left" vertical="top" wrapText="1" shrinkToFit="1"/>
    </xf>
    <xf numFmtId="1" fontId="31" fillId="33" borderId="94" xfId="0" applyNumberFormat="1" applyFont="1" applyFill="1" applyBorder="1" applyAlignment="1">
      <alignment horizontal="left" vertical="top" wrapText="1" shrinkToFit="1"/>
    </xf>
    <xf numFmtId="0" fontId="28" fillId="33" borderId="74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80" xfId="0" applyFont="1" applyFill="1" applyBorder="1" applyAlignment="1">
      <alignment horizontal="center" vertical="center" wrapText="1"/>
    </xf>
    <xf numFmtId="0" fontId="28" fillId="33" borderId="77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88" xfId="0" applyFont="1" applyFill="1" applyBorder="1" applyAlignment="1">
      <alignment horizontal="center" vertical="center"/>
    </xf>
    <xf numFmtId="0" fontId="23" fillId="33" borderId="95" xfId="0" applyFont="1" applyFill="1" applyBorder="1" applyAlignment="1">
      <alignment horizontal="center" vertical="center"/>
    </xf>
    <xf numFmtId="0" fontId="23" fillId="33" borderId="104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 textRotation="90"/>
    </xf>
    <xf numFmtId="0" fontId="28" fillId="33" borderId="105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49" t="s">
        <v>155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50"/>
      <c r="O1" s="150"/>
      <c r="P1" s="150"/>
      <c r="Q1" s="151"/>
      <c r="R1" s="349"/>
      <c r="S1" s="349"/>
      <c r="T1" s="349"/>
      <c r="U1" s="349"/>
      <c r="V1" s="349"/>
      <c r="W1" s="349"/>
      <c r="X1" s="349"/>
      <c r="Y1" s="349"/>
      <c r="Z1" s="349"/>
      <c r="AA1" s="149"/>
      <c r="AB1" s="149"/>
      <c r="AC1" s="349"/>
      <c r="AD1" s="349"/>
      <c r="AE1" s="349"/>
      <c r="AF1" s="349"/>
      <c r="AG1" s="349"/>
      <c r="AH1" s="349"/>
      <c r="AI1" s="349"/>
      <c r="AJ1" s="349"/>
      <c r="AK1" s="349"/>
      <c r="AL1" s="149"/>
      <c r="AM1" s="155"/>
      <c r="AN1" s="349"/>
      <c r="AO1" s="349"/>
      <c r="AP1" s="349"/>
      <c r="AQ1" s="349"/>
      <c r="AR1" s="349"/>
      <c r="AS1" s="349"/>
      <c r="AT1" s="349"/>
      <c r="AU1" s="349"/>
      <c r="AV1" s="34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148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156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134"/>
      <c r="AY2" s="354" t="s">
        <v>156</v>
      </c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88"/>
    </row>
    <row r="3" spans="1:63" ht="18">
      <c r="A3" s="365" t="s">
        <v>228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89"/>
      <c r="Q3" s="89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140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140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66" t="s">
        <v>158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89"/>
      <c r="Q4" s="89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147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154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87"/>
      <c r="AY4" s="87"/>
      <c r="AZ4" s="87"/>
      <c r="BA4" s="87"/>
      <c r="BB4" s="355" t="s">
        <v>225</v>
      </c>
      <c r="BC4" s="356"/>
      <c r="BD4" s="356"/>
      <c r="BE4" s="356"/>
      <c r="BF4" s="356"/>
      <c r="BG4" s="356"/>
      <c r="BH4" s="356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7" t="s">
        <v>227</v>
      </c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36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59" t="s">
        <v>169</v>
      </c>
      <c r="L14" s="360"/>
      <c r="M14" s="360"/>
      <c r="N14" s="361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59" t="s">
        <v>174</v>
      </c>
      <c r="AG14" s="360"/>
      <c r="AH14" s="360"/>
      <c r="AI14" s="360"/>
      <c r="AJ14" s="361"/>
      <c r="AK14" s="359" t="s">
        <v>175</v>
      </c>
      <c r="AL14" s="360"/>
      <c r="AM14" s="360"/>
      <c r="AN14" s="163"/>
      <c r="AO14" s="160" t="s">
        <v>176</v>
      </c>
      <c r="AP14" s="96"/>
      <c r="AQ14" s="96"/>
      <c r="AR14" s="96"/>
      <c r="AS14" s="359" t="s">
        <v>177</v>
      </c>
      <c r="AT14" s="360"/>
      <c r="AU14" s="360"/>
      <c r="AV14" s="360"/>
      <c r="AW14" s="361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51" t="s">
        <v>185</v>
      </c>
      <c r="BI14" s="351" t="s">
        <v>186</v>
      </c>
      <c r="BJ14" s="351" t="s">
        <v>166</v>
      </c>
      <c r="BK14" s="88"/>
    </row>
    <row r="15" spans="1:63" ht="13.5">
      <c r="A15" s="352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52"/>
      <c r="BI15" s="352"/>
      <c r="BJ15" s="352"/>
      <c r="BK15" s="88"/>
    </row>
    <row r="16" spans="1:63" ht="13.5">
      <c r="A16" s="352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52"/>
      <c r="BI16" s="352"/>
      <c r="BJ16" s="352"/>
      <c r="BK16" s="88"/>
    </row>
    <row r="17" spans="1:63" ht="14.25" thickBot="1">
      <c r="A17" s="353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53"/>
      <c r="BI17" s="353"/>
      <c r="BJ17" s="353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49" t="s">
        <v>155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50"/>
      <c r="O1" s="150"/>
      <c r="P1" s="150"/>
      <c r="Q1" s="151"/>
      <c r="R1" s="349"/>
      <c r="S1" s="349"/>
      <c r="T1" s="349"/>
      <c r="U1" s="349"/>
      <c r="V1" s="349"/>
      <c r="W1" s="349"/>
      <c r="X1" s="349"/>
      <c r="Y1" s="349"/>
      <c r="Z1" s="349"/>
      <c r="AA1" s="149"/>
      <c r="AB1" s="149"/>
      <c r="AC1" s="349"/>
      <c r="AD1" s="349"/>
      <c r="AE1" s="349"/>
      <c r="AF1" s="349"/>
      <c r="AG1" s="349"/>
      <c r="AH1" s="349"/>
      <c r="AI1" s="349"/>
      <c r="AJ1" s="349"/>
      <c r="AK1" s="349"/>
      <c r="AL1" s="149"/>
      <c r="AM1" s="155"/>
      <c r="AN1" s="349"/>
      <c r="AO1" s="349"/>
      <c r="AP1" s="349"/>
      <c r="AQ1" s="349"/>
      <c r="AR1" s="349"/>
      <c r="AS1" s="349"/>
      <c r="AT1" s="349"/>
      <c r="AU1" s="349"/>
      <c r="AV1" s="34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148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156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134"/>
      <c r="AY2" s="354" t="s">
        <v>156</v>
      </c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88"/>
    </row>
    <row r="3" spans="1:63" ht="18">
      <c r="A3" s="365" t="s">
        <v>247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89"/>
      <c r="Q3" s="89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140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140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66" t="s">
        <v>158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89"/>
      <c r="Q4" s="89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147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154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87"/>
      <c r="AY4" s="87"/>
      <c r="AZ4" s="87"/>
      <c r="BA4" s="87"/>
      <c r="BB4" s="355" t="s">
        <v>225</v>
      </c>
      <c r="BC4" s="356"/>
      <c r="BD4" s="356"/>
      <c r="BE4" s="356"/>
      <c r="BF4" s="356"/>
      <c r="BG4" s="356"/>
      <c r="BH4" s="356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7" t="s">
        <v>227</v>
      </c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6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59" t="s">
        <v>175</v>
      </c>
      <c r="AK14" s="360"/>
      <c r="AL14" s="360"/>
      <c r="AM14" s="360"/>
      <c r="AN14" s="361"/>
      <c r="AO14" s="96" t="s">
        <v>176</v>
      </c>
      <c r="AP14" s="96"/>
      <c r="AQ14" s="96"/>
      <c r="AR14" s="96"/>
      <c r="AS14" s="359" t="s">
        <v>177</v>
      </c>
      <c r="AT14" s="360"/>
      <c r="AU14" s="360"/>
      <c r="AV14" s="361"/>
      <c r="AW14" s="359" t="s">
        <v>178</v>
      </c>
      <c r="AX14" s="360"/>
      <c r="AY14" s="360"/>
      <c r="AZ14" s="360"/>
      <c r="BA14" s="361"/>
      <c r="BB14" s="96" t="s">
        <v>179</v>
      </c>
      <c r="BC14" s="351" t="s">
        <v>241</v>
      </c>
      <c r="BD14" s="351" t="s">
        <v>243</v>
      </c>
      <c r="BE14" s="351" t="s">
        <v>242</v>
      </c>
      <c r="BF14" s="369" t="s">
        <v>244</v>
      </c>
      <c r="BG14" s="351" t="s">
        <v>245</v>
      </c>
      <c r="BH14" s="351" t="s">
        <v>185</v>
      </c>
      <c r="BI14" s="351" t="s">
        <v>186</v>
      </c>
      <c r="BJ14" s="351" t="s">
        <v>166</v>
      </c>
      <c r="BK14" s="88"/>
    </row>
    <row r="15" spans="1:63" ht="13.5">
      <c r="A15" s="352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67"/>
      <c r="BD15" s="367"/>
      <c r="BE15" s="367"/>
      <c r="BF15" s="370"/>
      <c r="BG15" s="367"/>
      <c r="BH15" s="352"/>
      <c r="BI15" s="352"/>
      <c r="BJ15" s="352"/>
      <c r="BK15" s="88"/>
    </row>
    <row r="16" spans="1:63" ht="13.5">
      <c r="A16" s="352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67"/>
      <c r="BD16" s="367"/>
      <c r="BE16" s="367"/>
      <c r="BF16" s="370"/>
      <c r="BG16" s="367"/>
      <c r="BH16" s="352"/>
      <c r="BI16" s="352"/>
      <c r="BJ16" s="352"/>
      <c r="BK16" s="88"/>
    </row>
    <row r="17" spans="1:63" ht="15" customHeight="1" thickBot="1">
      <c r="A17" s="353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68"/>
      <c r="BD17" s="368"/>
      <c r="BE17" s="368"/>
      <c r="BF17" s="371"/>
      <c r="BG17" s="368"/>
      <c r="BH17" s="353"/>
      <c r="BI17" s="353"/>
      <c r="BJ17" s="353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1"/>
  <sheetViews>
    <sheetView showZeros="0" zoomScale="70" zoomScaleNormal="70" zoomScaleSheetLayoutView="54" zoomScalePageLayoutView="69" workbookViewId="0" topLeftCell="A16">
      <selection activeCell="B6" sqref="B6:H6"/>
    </sheetView>
  </sheetViews>
  <sheetFormatPr defaultColWidth="9.00390625" defaultRowHeight="12.75"/>
  <cols>
    <col min="1" max="1" width="4.50390625" style="0" customWidth="1"/>
    <col min="2" max="2" width="8.50390625" style="0" customWidth="1"/>
    <col min="3" max="55" width="5.125" style="0" customWidth="1"/>
    <col min="56" max="56" width="3.125" style="0" customWidth="1"/>
    <col min="57" max="57" width="3.375" style="0" customWidth="1"/>
    <col min="58" max="58" width="2.00390625" style="0" customWidth="1"/>
    <col min="59" max="61" width="3.625" style="0" customWidth="1"/>
  </cols>
  <sheetData>
    <row r="1" spans="46:54" ht="12.75">
      <c r="AT1" s="400"/>
      <c r="AU1" s="400"/>
      <c r="AV1" s="400"/>
      <c r="AW1" s="400"/>
      <c r="AX1" s="400"/>
      <c r="AY1" s="400"/>
      <c r="AZ1" s="400"/>
      <c r="BA1" s="400"/>
      <c r="BB1" s="400"/>
    </row>
    <row r="3" spans="2:61" ht="33.75" customHeight="1">
      <c r="B3" s="375" t="s">
        <v>440</v>
      </c>
      <c r="C3" s="375"/>
      <c r="D3" s="375"/>
      <c r="E3" s="375"/>
      <c r="F3" s="375"/>
      <c r="G3" s="375"/>
      <c r="H3" s="375"/>
      <c r="I3" s="375"/>
      <c r="J3" s="375"/>
      <c r="K3" s="375"/>
      <c r="L3" s="379" t="s">
        <v>291</v>
      </c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221"/>
      <c r="AQ3" s="221"/>
      <c r="AT3" s="398" t="s">
        <v>402</v>
      </c>
      <c r="AU3" s="398"/>
      <c r="AV3" s="398"/>
      <c r="AW3" s="398"/>
      <c r="AX3" s="398"/>
      <c r="AY3" s="398"/>
      <c r="AZ3" s="398"/>
      <c r="BA3" s="398"/>
      <c r="BB3" s="398"/>
      <c r="BC3" s="203"/>
      <c r="BD3" s="220"/>
      <c r="BE3" s="221"/>
      <c r="BI3" s="221"/>
    </row>
    <row r="4" spans="2:57" ht="22.5" customHeight="1">
      <c r="B4" s="376" t="s">
        <v>335</v>
      </c>
      <c r="C4" s="376"/>
      <c r="D4" s="376"/>
      <c r="E4" s="376"/>
      <c r="F4" s="376"/>
      <c r="G4" s="376"/>
      <c r="H4" s="376"/>
      <c r="I4" s="376"/>
      <c r="J4" s="376"/>
      <c r="K4" s="376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49"/>
      <c r="AQ4" s="49"/>
      <c r="AT4" s="412" t="s">
        <v>309</v>
      </c>
      <c r="AU4" s="412"/>
      <c r="AV4" s="412"/>
      <c r="AW4" s="412"/>
      <c r="AX4" s="412"/>
      <c r="AY4" s="412"/>
      <c r="AZ4" s="412"/>
      <c r="BA4" s="412"/>
      <c r="BB4" s="239"/>
      <c r="BE4" s="49"/>
    </row>
    <row r="5" spans="2:57" ht="26.25" customHeight="1">
      <c r="B5" s="236" t="s">
        <v>334</v>
      </c>
      <c r="C5" s="237"/>
      <c r="D5" s="235"/>
      <c r="E5" s="235"/>
      <c r="F5" s="237"/>
      <c r="G5" s="238"/>
      <c r="H5" s="237"/>
      <c r="I5" s="237"/>
      <c r="J5" s="237"/>
      <c r="K5" s="237"/>
      <c r="L5" s="413" t="s">
        <v>290</v>
      </c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T5" s="247" t="s">
        <v>336</v>
      </c>
      <c r="AU5" s="247"/>
      <c r="AV5" s="247"/>
      <c r="AW5" s="247"/>
      <c r="AX5" s="247"/>
      <c r="AY5" s="247"/>
      <c r="AZ5" s="247"/>
      <c r="BA5" s="247"/>
      <c r="BB5" s="247"/>
      <c r="BC5" s="197"/>
      <c r="BD5" s="197"/>
      <c r="BE5" s="197"/>
    </row>
    <row r="6" spans="2:57" ht="30.75" customHeight="1">
      <c r="B6" s="411" t="s">
        <v>539</v>
      </c>
      <c r="C6" s="411"/>
      <c r="D6" s="411"/>
      <c r="E6" s="411"/>
      <c r="F6" s="411"/>
      <c r="G6" s="411"/>
      <c r="H6" s="411"/>
      <c r="I6" s="202" t="s">
        <v>540</v>
      </c>
      <c r="J6" s="202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49"/>
      <c r="AJ6" s="49"/>
      <c r="AK6" s="49"/>
      <c r="AL6" s="49"/>
      <c r="AM6" s="49"/>
      <c r="AN6" s="49"/>
      <c r="AO6" s="49"/>
      <c r="AP6" s="49"/>
      <c r="AQ6" s="49"/>
      <c r="AT6" s="247" t="s">
        <v>328</v>
      </c>
      <c r="AU6" s="247"/>
      <c r="AV6" s="247"/>
      <c r="AW6" s="247"/>
      <c r="AX6" s="247"/>
      <c r="AY6" s="247"/>
      <c r="AZ6" s="247"/>
      <c r="BA6" s="247"/>
      <c r="BB6" s="204"/>
      <c r="BC6" s="204"/>
      <c r="BE6" s="49"/>
    </row>
    <row r="7" spans="2:55" ht="30.75" customHeight="1">
      <c r="B7" s="372" t="s">
        <v>536</v>
      </c>
      <c r="C7" s="372"/>
      <c r="D7" s="372"/>
      <c r="E7" s="372"/>
      <c r="F7" s="372"/>
      <c r="G7" s="372"/>
      <c r="H7" s="372"/>
      <c r="I7" s="372"/>
      <c r="K7" s="377" t="s">
        <v>299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223"/>
      <c r="AQ7" s="223"/>
      <c r="AR7" s="223"/>
      <c r="AS7" s="223"/>
      <c r="AT7" s="223"/>
      <c r="AU7" s="381" t="s">
        <v>319</v>
      </c>
      <c r="AV7" s="381"/>
      <c r="AW7" s="223"/>
      <c r="AX7" s="223"/>
      <c r="AY7" s="223"/>
      <c r="AZ7" s="223"/>
      <c r="BA7" s="49"/>
      <c r="BB7" s="49"/>
      <c r="BC7" s="221"/>
    </row>
    <row r="8" spans="2:55" ht="24" customHeight="1">
      <c r="B8" s="373" t="s">
        <v>537</v>
      </c>
      <c r="C8" s="373"/>
      <c r="D8" s="373"/>
      <c r="E8" s="373"/>
      <c r="F8" s="373"/>
      <c r="G8" s="373"/>
      <c r="H8" s="373"/>
      <c r="I8" s="373"/>
      <c r="J8" s="373"/>
      <c r="K8" s="373"/>
      <c r="L8" s="197"/>
      <c r="M8" s="197"/>
      <c r="N8" s="197"/>
      <c r="O8" s="197"/>
      <c r="P8" s="374" t="s">
        <v>386</v>
      </c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Q8" s="224" t="s">
        <v>362</v>
      </c>
      <c r="AR8" s="49"/>
      <c r="AS8" s="49"/>
      <c r="AT8" s="49"/>
      <c r="AU8" s="49"/>
      <c r="AV8" s="383" t="s">
        <v>392</v>
      </c>
      <c r="AW8" s="383"/>
      <c r="AX8" s="383"/>
      <c r="AY8" s="383"/>
      <c r="AZ8" s="383"/>
      <c r="BA8" s="383"/>
      <c r="BB8" s="383"/>
      <c r="BC8" s="221"/>
    </row>
    <row r="9" spans="3:55" ht="13.5" customHeight="1"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381" t="s">
        <v>310</v>
      </c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T9" s="401" t="s">
        <v>324</v>
      </c>
      <c r="AU9" s="401"/>
      <c r="AV9" s="401"/>
      <c r="AW9" s="401"/>
      <c r="AX9" s="401"/>
      <c r="AY9" s="401"/>
      <c r="AZ9" s="401"/>
      <c r="BC9" s="221"/>
    </row>
    <row r="10" spans="2:52" ht="21" customHeight="1">
      <c r="B10" s="347" t="s">
        <v>538</v>
      </c>
      <c r="C10" s="348"/>
      <c r="D10" s="348"/>
      <c r="E10" s="348"/>
      <c r="F10" s="348"/>
      <c r="G10" s="348"/>
      <c r="H10" s="348"/>
      <c r="I10" s="348"/>
      <c r="J10" s="197"/>
      <c r="K10" s="242" t="s">
        <v>300</v>
      </c>
      <c r="L10" s="197"/>
      <c r="M10" s="197"/>
      <c r="N10" s="197"/>
      <c r="O10" s="197"/>
      <c r="P10" s="240"/>
      <c r="Q10" s="240"/>
      <c r="R10" s="240"/>
      <c r="S10" s="240"/>
      <c r="T10" s="240"/>
      <c r="U10" s="374" t="s">
        <v>390</v>
      </c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240"/>
      <c r="AH10" s="240"/>
      <c r="AI10" s="240"/>
      <c r="AJ10" s="240"/>
      <c r="AK10" s="248"/>
      <c r="AL10" s="248"/>
      <c r="AN10" s="224"/>
      <c r="AO10" s="49"/>
      <c r="AP10" s="49"/>
      <c r="AQ10" s="224" t="s">
        <v>363</v>
      </c>
      <c r="AR10" s="49"/>
      <c r="AS10" s="49"/>
      <c r="AT10" s="49"/>
      <c r="AU10" s="49"/>
      <c r="AV10" s="49"/>
      <c r="AW10" s="49"/>
      <c r="AX10" s="49"/>
      <c r="AY10" s="49"/>
      <c r="AZ10" s="49"/>
    </row>
    <row r="11" spans="3:52" ht="14.25" customHeight="1"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381" t="s">
        <v>292</v>
      </c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T11" s="401" t="s">
        <v>324</v>
      </c>
      <c r="AU11" s="401"/>
      <c r="AV11" s="401"/>
      <c r="AW11" s="401"/>
      <c r="AX11" s="401"/>
      <c r="AY11" s="401"/>
      <c r="AZ11" s="401"/>
    </row>
    <row r="12" spans="2:68" ht="22.5" customHeight="1">
      <c r="B12" s="206"/>
      <c r="C12" s="207"/>
      <c r="D12" s="207"/>
      <c r="E12" s="197"/>
      <c r="F12" s="197"/>
      <c r="G12" s="197"/>
      <c r="H12" s="197"/>
      <c r="I12" s="197"/>
      <c r="J12" s="197"/>
      <c r="K12" s="242" t="s">
        <v>301</v>
      </c>
      <c r="L12" s="197"/>
      <c r="M12" s="197"/>
      <c r="N12" s="197"/>
      <c r="O12" s="197"/>
      <c r="P12" s="240"/>
      <c r="Q12" s="240"/>
      <c r="R12" s="240"/>
      <c r="S12" s="240"/>
      <c r="T12" s="240"/>
      <c r="U12" s="384" t="s">
        <v>391</v>
      </c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240"/>
      <c r="AH12" s="240"/>
      <c r="AI12" s="240"/>
      <c r="AJ12" s="240"/>
      <c r="AK12" s="248"/>
      <c r="AL12" s="248"/>
      <c r="AN12" s="224"/>
      <c r="AO12" s="49"/>
      <c r="AP12" s="49"/>
      <c r="AQ12" s="224" t="s">
        <v>333</v>
      </c>
      <c r="AR12" s="49"/>
      <c r="AS12" s="49"/>
      <c r="AT12" s="49"/>
      <c r="AU12" s="402" t="s">
        <v>439</v>
      </c>
      <c r="AV12" s="403"/>
      <c r="AW12" s="403"/>
      <c r="AX12" s="403"/>
      <c r="AY12" s="403"/>
      <c r="AZ12" s="403"/>
      <c r="BA12" s="49"/>
      <c r="BF12" s="399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</row>
    <row r="13" spans="3:68" ht="15" customHeight="1"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381" t="s">
        <v>293</v>
      </c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P13" s="234"/>
      <c r="AT13" s="401" t="s">
        <v>325</v>
      </c>
      <c r="AU13" s="401"/>
      <c r="AV13" s="401"/>
      <c r="AW13" s="401"/>
      <c r="AX13" s="401"/>
      <c r="AY13" s="401"/>
      <c r="AZ13" s="401"/>
      <c r="BI13" s="401"/>
      <c r="BJ13" s="401"/>
      <c r="BK13" s="401"/>
      <c r="BL13" s="401"/>
      <c r="BM13" s="401"/>
      <c r="BN13" s="401"/>
      <c r="BO13" s="401"/>
      <c r="BP13" s="401"/>
    </row>
    <row r="14" spans="3:68" ht="15" customHeight="1">
      <c r="C14" s="246"/>
      <c r="D14" s="246"/>
      <c r="E14" s="246"/>
      <c r="F14" s="246"/>
      <c r="G14" s="246"/>
      <c r="H14" s="246"/>
      <c r="I14" s="246"/>
      <c r="J14" s="246"/>
      <c r="K14" s="242" t="s">
        <v>454</v>
      </c>
      <c r="L14" s="242"/>
      <c r="M14" s="197"/>
      <c r="N14" s="197"/>
      <c r="O14" s="271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3"/>
      <c r="AM14" s="21"/>
      <c r="AP14" s="234"/>
      <c r="AQ14" s="224" t="s">
        <v>326</v>
      </c>
      <c r="AR14" s="49"/>
      <c r="AS14" s="49"/>
      <c r="AT14" s="49"/>
      <c r="AU14" s="274" t="s">
        <v>393</v>
      </c>
      <c r="AV14" s="274"/>
      <c r="AW14" s="274"/>
      <c r="AX14" s="274"/>
      <c r="AY14" s="274"/>
      <c r="AZ14" s="49"/>
      <c r="BI14" s="177"/>
      <c r="BJ14" s="177"/>
      <c r="BK14" s="177"/>
      <c r="BL14" s="177"/>
      <c r="BM14" s="177"/>
      <c r="BN14" s="177"/>
      <c r="BO14" s="177"/>
      <c r="BP14" s="177"/>
    </row>
    <row r="15" spans="3:68" ht="15" customHeight="1"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381" t="s">
        <v>294</v>
      </c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275"/>
      <c r="AP15" s="234"/>
      <c r="AS15" s="404" t="s">
        <v>327</v>
      </c>
      <c r="AT15" s="404"/>
      <c r="AU15" s="404"/>
      <c r="AV15" s="404"/>
      <c r="AW15" s="404"/>
      <c r="AX15" s="404"/>
      <c r="AY15" s="404"/>
      <c r="AZ15" s="404"/>
      <c r="BI15" s="177"/>
      <c r="BJ15" s="177"/>
      <c r="BK15" s="177"/>
      <c r="BL15" s="177"/>
      <c r="BM15" s="177"/>
      <c r="BN15" s="177"/>
      <c r="BO15" s="177"/>
      <c r="BP15" s="177"/>
    </row>
    <row r="16" spans="2:68" ht="20.25" customHeight="1">
      <c r="B16" s="206"/>
      <c r="C16" s="207"/>
      <c r="D16" s="207"/>
      <c r="E16" s="197"/>
      <c r="F16" s="197"/>
      <c r="G16" s="197"/>
      <c r="H16" s="197"/>
      <c r="I16" s="197"/>
      <c r="J16" s="197"/>
      <c r="K16" s="242" t="s">
        <v>434</v>
      </c>
      <c r="L16" s="197"/>
      <c r="M16" s="197"/>
      <c r="N16" s="197"/>
      <c r="O16" s="197"/>
      <c r="P16" s="240"/>
      <c r="Q16" s="240"/>
      <c r="R16" s="240"/>
      <c r="S16" s="240"/>
      <c r="T16" s="240"/>
      <c r="U16" s="374" t="s">
        <v>435</v>
      </c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240"/>
      <c r="AH16" s="240"/>
      <c r="AI16" s="240"/>
      <c r="AJ16" s="240"/>
      <c r="AK16" s="248"/>
      <c r="AL16" s="248"/>
      <c r="AP16" s="234"/>
      <c r="AS16" s="404"/>
      <c r="AT16" s="404"/>
      <c r="AU16" s="404"/>
      <c r="AV16" s="404"/>
      <c r="AW16" s="404"/>
      <c r="AX16" s="404"/>
      <c r="AY16" s="404"/>
      <c r="AZ16" s="404"/>
      <c r="BF16" s="399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</row>
    <row r="17" spans="3:67" ht="14.25" customHeight="1">
      <c r="C17" s="246"/>
      <c r="D17" s="246"/>
      <c r="E17" s="246"/>
      <c r="F17" s="246"/>
      <c r="G17" s="246"/>
      <c r="H17" s="246"/>
      <c r="I17" s="246" t="s">
        <v>455</v>
      </c>
      <c r="J17" s="246"/>
      <c r="K17" s="246"/>
      <c r="L17" s="246"/>
      <c r="M17" s="246"/>
      <c r="N17" s="246"/>
      <c r="O17" s="275"/>
      <c r="P17" s="414" t="s">
        <v>456</v>
      </c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S17" s="404"/>
      <c r="AT17" s="404"/>
      <c r="AU17" s="404"/>
      <c r="AV17" s="404"/>
      <c r="AW17" s="404"/>
      <c r="AX17" s="404"/>
      <c r="AY17" s="404"/>
      <c r="AZ17" s="404"/>
      <c r="BI17" s="401"/>
      <c r="BJ17" s="401"/>
      <c r="BK17" s="401"/>
      <c r="BL17" s="401"/>
      <c r="BM17" s="401"/>
      <c r="BN17" s="401"/>
      <c r="BO17" s="401"/>
    </row>
    <row r="18" spans="2:67" ht="23.25" customHeight="1">
      <c r="B18" s="208"/>
      <c r="C18" s="207"/>
      <c r="D18" s="207"/>
      <c r="E18" s="207"/>
      <c r="F18" s="244"/>
      <c r="G18" s="245"/>
      <c r="H18" s="245"/>
      <c r="I18" s="245"/>
      <c r="J18" s="245"/>
      <c r="K18" s="243" t="s">
        <v>302</v>
      </c>
      <c r="L18" s="245"/>
      <c r="M18" s="245"/>
      <c r="N18" s="245"/>
      <c r="O18" s="245"/>
      <c r="P18" s="241"/>
      <c r="Q18" s="241"/>
      <c r="R18" s="241"/>
      <c r="S18" s="241"/>
      <c r="T18" s="241"/>
      <c r="U18" s="415" t="s">
        <v>385</v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241"/>
      <c r="AH18" s="241"/>
      <c r="AI18" s="241"/>
      <c r="AJ18" s="241"/>
      <c r="AK18" s="248"/>
      <c r="AL18" s="248"/>
      <c r="AS18" s="404"/>
      <c r="AT18" s="404"/>
      <c r="AU18" s="404"/>
      <c r="AV18" s="404"/>
      <c r="AW18" s="404"/>
      <c r="AX18" s="404"/>
      <c r="AY18" s="404"/>
      <c r="AZ18" s="404"/>
      <c r="BF18" s="399"/>
      <c r="BG18" s="400"/>
      <c r="BH18" s="400"/>
      <c r="BI18" s="400"/>
      <c r="BJ18" s="400"/>
      <c r="BK18" s="400"/>
      <c r="BL18" s="400"/>
      <c r="BM18" s="400"/>
      <c r="BN18" s="400"/>
      <c r="BO18" s="400"/>
    </row>
    <row r="19" spans="3:67" ht="15.75" customHeight="1"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381" t="s">
        <v>359</v>
      </c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BH19" s="404"/>
      <c r="BI19" s="404"/>
      <c r="BJ19" s="404"/>
      <c r="BK19" s="404"/>
      <c r="BL19" s="404"/>
      <c r="BM19" s="404"/>
      <c r="BN19" s="404"/>
      <c r="BO19" s="404"/>
    </row>
    <row r="20" spans="60:67" ht="12.75">
      <c r="BH20" s="404"/>
      <c r="BI20" s="404"/>
      <c r="BJ20" s="404"/>
      <c r="BK20" s="404"/>
      <c r="BL20" s="404"/>
      <c r="BM20" s="404"/>
      <c r="BN20" s="404"/>
      <c r="BO20" s="404"/>
    </row>
    <row r="21" spans="2:54" ht="22.5" customHeight="1">
      <c r="B21" s="405" t="s">
        <v>436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</row>
    <row r="22" ht="13.5" thickBot="1"/>
    <row r="23" spans="2:54" ht="18">
      <c r="B23" s="421" t="s">
        <v>263</v>
      </c>
      <c r="C23" s="419" t="s">
        <v>167</v>
      </c>
      <c r="D23" s="417"/>
      <c r="E23" s="417"/>
      <c r="F23" s="417"/>
      <c r="G23" s="420"/>
      <c r="H23" s="416" t="s">
        <v>168</v>
      </c>
      <c r="I23" s="417"/>
      <c r="J23" s="417"/>
      <c r="K23" s="417"/>
      <c r="L23" s="420"/>
      <c r="M23" s="416" t="s">
        <v>169</v>
      </c>
      <c r="N23" s="417"/>
      <c r="O23" s="417"/>
      <c r="P23" s="420"/>
      <c r="Q23" s="416" t="s">
        <v>170</v>
      </c>
      <c r="R23" s="417"/>
      <c r="S23" s="417"/>
      <c r="T23" s="420"/>
      <c r="U23" s="416" t="s">
        <v>171</v>
      </c>
      <c r="V23" s="417"/>
      <c r="W23" s="417"/>
      <c r="X23" s="417"/>
      <c r="Y23" s="420"/>
      <c r="Z23" s="416" t="s">
        <v>172</v>
      </c>
      <c r="AA23" s="417"/>
      <c r="AB23" s="417"/>
      <c r="AC23" s="420"/>
      <c r="AD23" s="416" t="s">
        <v>173</v>
      </c>
      <c r="AE23" s="417"/>
      <c r="AF23" s="417"/>
      <c r="AG23" s="420"/>
      <c r="AH23" s="416" t="s">
        <v>174</v>
      </c>
      <c r="AI23" s="417"/>
      <c r="AJ23" s="417"/>
      <c r="AK23" s="420"/>
      <c r="AL23" s="416" t="s">
        <v>175</v>
      </c>
      <c r="AM23" s="417"/>
      <c r="AN23" s="417"/>
      <c r="AO23" s="417"/>
      <c r="AP23" s="420"/>
      <c r="AQ23" s="416" t="s">
        <v>176</v>
      </c>
      <c r="AR23" s="417"/>
      <c r="AS23" s="417"/>
      <c r="AT23" s="418"/>
      <c r="AU23" s="419" t="s">
        <v>177</v>
      </c>
      <c r="AV23" s="417"/>
      <c r="AW23" s="417"/>
      <c r="AX23" s="420"/>
      <c r="AY23" s="416" t="s">
        <v>178</v>
      </c>
      <c r="AZ23" s="417"/>
      <c r="BA23" s="417"/>
      <c r="BB23" s="418"/>
    </row>
    <row r="24" spans="2:54" ht="16.5" customHeight="1">
      <c r="B24" s="422"/>
      <c r="C24" s="269">
        <v>1</v>
      </c>
      <c r="D24" s="269">
        <v>2</v>
      </c>
      <c r="E24" s="270">
        <v>3</v>
      </c>
      <c r="F24" s="269">
        <v>4</v>
      </c>
      <c r="G24" s="270">
        <v>5</v>
      </c>
      <c r="H24" s="269">
        <v>6</v>
      </c>
      <c r="I24" s="270">
        <v>7</v>
      </c>
      <c r="J24" s="269">
        <v>8</v>
      </c>
      <c r="K24" s="270">
        <v>9</v>
      </c>
      <c r="L24" s="269">
        <v>10</v>
      </c>
      <c r="M24" s="270">
        <v>11</v>
      </c>
      <c r="N24" s="269">
        <v>12</v>
      </c>
      <c r="O24" s="270">
        <v>13</v>
      </c>
      <c r="P24" s="269">
        <v>14</v>
      </c>
      <c r="Q24" s="270">
        <v>15</v>
      </c>
      <c r="R24" s="269">
        <v>16</v>
      </c>
      <c r="S24" s="270">
        <v>17</v>
      </c>
      <c r="T24" s="269">
        <v>18</v>
      </c>
      <c r="U24" s="270">
        <v>19</v>
      </c>
      <c r="V24" s="269">
        <v>20</v>
      </c>
      <c r="W24" s="270">
        <v>21</v>
      </c>
      <c r="X24" s="269">
        <v>22</v>
      </c>
      <c r="Y24" s="270">
        <v>23</v>
      </c>
      <c r="Z24" s="269">
        <v>24</v>
      </c>
      <c r="AA24" s="270">
        <v>25</v>
      </c>
      <c r="AB24" s="269">
        <v>26</v>
      </c>
      <c r="AC24" s="270">
        <v>27</v>
      </c>
      <c r="AD24" s="269">
        <v>28</v>
      </c>
      <c r="AE24" s="270">
        <v>29</v>
      </c>
      <c r="AF24" s="269">
        <v>30</v>
      </c>
      <c r="AG24" s="270">
        <v>31</v>
      </c>
      <c r="AH24" s="269">
        <v>32</v>
      </c>
      <c r="AI24" s="270">
        <v>33</v>
      </c>
      <c r="AJ24" s="269">
        <v>34</v>
      </c>
      <c r="AK24" s="270">
        <v>35</v>
      </c>
      <c r="AL24" s="269">
        <v>36</v>
      </c>
      <c r="AM24" s="270">
        <v>37</v>
      </c>
      <c r="AN24" s="269">
        <v>38</v>
      </c>
      <c r="AO24" s="270">
        <v>39</v>
      </c>
      <c r="AP24" s="269">
        <v>40</v>
      </c>
      <c r="AQ24" s="270">
        <v>41</v>
      </c>
      <c r="AR24" s="269">
        <v>42</v>
      </c>
      <c r="AS24" s="270">
        <v>43</v>
      </c>
      <c r="AT24" s="269">
        <v>44</v>
      </c>
      <c r="AU24" s="270">
        <v>45</v>
      </c>
      <c r="AV24" s="269">
        <v>46</v>
      </c>
      <c r="AW24" s="270">
        <v>47</v>
      </c>
      <c r="AX24" s="269">
        <v>48</v>
      </c>
      <c r="AY24" s="270">
        <v>49</v>
      </c>
      <c r="AZ24" s="269">
        <v>50</v>
      </c>
      <c r="BA24" s="270">
        <v>51</v>
      </c>
      <c r="BB24" s="269">
        <v>52</v>
      </c>
    </row>
    <row r="25" spans="2:54" ht="16.5" customHeight="1">
      <c r="B25" s="423"/>
      <c r="C25" s="262">
        <v>29</v>
      </c>
      <c r="D25" s="225">
        <v>5</v>
      </c>
      <c r="E25" s="225">
        <v>12</v>
      </c>
      <c r="F25" s="225">
        <v>19</v>
      </c>
      <c r="G25" s="225">
        <v>26</v>
      </c>
      <c r="H25" s="225">
        <v>3</v>
      </c>
      <c r="I25" s="225">
        <v>10</v>
      </c>
      <c r="J25" s="225">
        <v>17</v>
      </c>
      <c r="K25" s="225">
        <v>24</v>
      </c>
      <c r="L25" s="225">
        <v>31</v>
      </c>
      <c r="M25" s="225">
        <v>7</v>
      </c>
      <c r="N25" s="225">
        <v>14</v>
      </c>
      <c r="O25" s="225">
        <v>21</v>
      </c>
      <c r="P25" s="225">
        <v>28</v>
      </c>
      <c r="Q25" s="225">
        <v>5</v>
      </c>
      <c r="R25" s="225">
        <v>12</v>
      </c>
      <c r="S25" s="225">
        <v>19</v>
      </c>
      <c r="T25" s="225">
        <v>26</v>
      </c>
      <c r="U25" s="225">
        <v>2</v>
      </c>
      <c r="V25" s="225">
        <v>9</v>
      </c>
      <c r="W25" s="225">
        <v>16</v>
      </c>
      <c r="X25" s="225">
        <v>23</v>
      </c>
      <c r="Y25" s="225">
        <v>30</v>
      </c>
      <c r="Z25" s="225">
        <v>6</v>
      </c>
      <c r="AA25" s="225">
        <v>13</v>
      </c>
      <c r="AB25" s="225">
        <v>20</v>
      </c>
      <c r="AC25" s="225">
        <v>27</v>
      </c>
      <c r="AD25" s="225">
        <v>6</v>
      </c>
      <c r="AE25" s="263">
        <v>13</v>
      </c>
      <c r="AF25" s="225">
        <v>20</v>
      </c>
      <c r="AG25" s="225">
        <v>27</v>
      </c>
      <c r="AH25" s="225">
        <v>3</v>
      </c>
      <c r="AI25" s="225">
        <v>10</v>
      </c>
      <c r="AJ25" s="225">
        <v>17</v>
      </c>
      <c r="AK25" s="225">
        <v>24</v>
      </c>
      <c r="AL25" s="225">
        <v>1</v>
      </c>
      <c r="AM25" s="225">
        <v>8</v>
      </c>
      <c r="AN25" s="225">
        <v>15</v>
      </c>
      <c r="AO25" s="225">
        <v>22</v>
      </c>
      <c r="AP25" s="225">
        <v>29</v>
      </c>
      <c r="AQ25" s="225">
        <v>5</v>
      </c>
      <c r="AR25" s="225">
        <v>12</v>
      </c>
      <c r="AS25" s="264">
        <v>19</v>
      </c>
      <c r="AT25" s="262">
        <v>26</v>
      </c>
      <c r="AU25" s="225">
        <v>3</v>
      </c>
      <c r="AV25" s="225">
        <v>10</v>
      </c>
      <c r="AW25" s="225">
        <v>17</v>
      </c>
      <c r="AX25" s="225">
        <v>24</v>
      </c>
      <c r="AY25" s="225">
        <v>31</v>
      </c>
      <c r="AZ25" s="225">
        <v>7</v>
      </c>
      <c r="BA25" s="225">
        <v>14</v>
      </c>
      <c r="BB25" s="264">
        <v>21</v>
      </c>
    </row>
    <row r="26" spans="2:54" ht="16.5" customHeight="1" thickBot="1">
      <c r="B26" s="424"/>
      <c r="C26" s="265">
        <v>4</v>
      </c>
      <c r="D26" s="266">
        <v>11</v>
      </c>
      <c r="E26" s="266">
        <v>18</v>
      </c>
      <c r="F26" s="266">
        <v>25</v>
      </c>
      <c r="G26" s="266">
        <v>2</v>
      </c>
      <c r="H26" s="266">
        <v>7</v>
      </c>
      <c r="I26" s="266">
        <v>16</v>
      </c>
      <c r="J26" s="266">
        <v>23</v>
      </c>
      <c r="K26" s="266">
        <v>30</v>
      </c>
      <c r="L26" s="266">
        <v>6</v>
      </c>
      <c r="M26" s="266">
        <v>13</v>
      </c>
      <c r="N26" s="266">
        <v>20</v>
      </c>
      <c r="O26" s="266">
        <v>27</v>
      </c>
      <c r="P26" s="266">
        <v>4</v>
      </c>
      <c r="Q26" s="266">
        <v>11</v>
      </c>
      <c r="R26" s="266">
        <v>18</v>
      </c>
      <c r="S26" s="266">
        <v>25</v>
      </c>
      <c r="T26" s="266">
        <v>1</v>
      </c>
      <c r="U26" s="266">
        <v>8</v>
      </c>
      <c r="V26" s="266">
        <v>15</v>
      </c>
      <c r="W26" s="266">
        <v>22</v>
      </c>
      <c r="X26" s="266">
        <v>29</v>
      </c>
      <c r="Y26" s="266">
        <v>5</v>
      </c>
      <c r="Z26" s="266">
        <v>12</v>
      </c>
      <c r="AA26" s="266">
        <v>19</v>
      </c>
      <c r="AB26" s="266">
        <v>26</v>
      </c>
      <c r="AC26" s="266">
        <v>5</v>
      </c>
      <c r="AD26" s="266">
        <v>12</v>
      </c>
      <c r="AE26" s="267">
        <v>19</v>
      </c>
      <c r="AF26" s="266">
        <v>26</v>
      </c>
      <c r="AG26" s="266">
        <v>2</v>
      </c>
      <c r="AH26" s="266">
        <v>9</v>
      </c>
      <c r="AI26" s="266">
        <v>16</v>
      </c>
      <c r="AJ26" s="266">
        <v>23</v>
      </c>
      <c r="AK26" s="266">
        <v>30</v>
      </c>
      <c r="AL26" s="266">
        <v>7</v>
      </c>
      <c r="AM26" s="266">
        <v>14</v>
      </c>
      <c r="AN26" s="266">
        <v>21</v>
      </c>
      <c r="AO26" s="266">
        <v>28</v>
      </c>
      <c r="AP26" s="266">
        <v>4</v>
      </c>
      <c r="AQ26" s="266">
        <v>11</v>
      </c>
      <c r="AR26" s="266">
        <v>18</v>
      </c>
      <c r="AS26" s="268">
        <v>25</v>
      </c>
      <c r="AT26" s="265">
        <v>2</v>
      </c>
      <c r="AU26" s="266">
        <v>9</v>
      </c>
      <c r="AV26" s="266">
        <v>16</v>
      </c>
      <c r="AW26" s="266">
        <v>23</v>
      </c>
      <c r="AX26" s="266">
        <v>30</v>
      </c>
      <c r="AY26" s="266">
        <v>6</v>
      </c>
      <c r="AZ26" s="266">
        <v>13</v>
      </c>
      <c r="BA26" s="266">
        <v>20</v>
      </c>
      <c r="BB26" s="268">
        <v>27</v>
      </c>
    </row>
    <row r="27" spans="2:54" ht="18">
      <c r="B27" s="250" t="s">
        <v>198</v>
      </c>
      <c r="C27" s="251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 t="s">
        <v>308</v>
      </c>
      <c r="T27" s="227" t="s">
        <v>217</v>
      </c>
      <c r="U27" s="227" t="s">
        <v>297</v>
      </c>
      <c r="V27" s="227" t="s">
        <v>297</v>
      </c>
      <c r="W27" s="227" t="s">
        <v>297</v>
      </c>
      <c r="X27" s="227" t="s">
        <v>217</v>
      </c>
      <c r="Y27" s="227" t="s">
        <v>217</v>
      </c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 t="s">
        <v>308</v>
      </c>
      <c r="AO27" s="227" t="s">
        <v>297</v>
      </c>
      <c r="AP27" s="227" t="s">
        <v>297</v>
      </c>
      <c r="AQ27" s="227" t="s">
        <v>297</v>
      </c>
      <c r="AR27" s="227" t="s">
        <v>296</v>
      </c>
      <c r="AS27" s="227" t="s">
        <v>296</v>
      </c>
      <c r="AT27" s="227" t="s">
        <v>217</v>
      </c>
      <c r="AU27" s="227" t="s">
        <v>217</v>
      </c>
      <c r="AV27" s="227" t="s">
        <v>217</v>
      </c>
      <c r="AW27" s="227" t="s">
        <v>217</v>
      </c>
      <c r="AX27" s="227" t="s">
        <v>217</v>
      </c>
      <c r="AY27" s="227" t="s">
        <v>217</v>
      </c>
      <c r="AZ27" s="227" t="s">
        <v>217</v>
      </c>
      <c r="BA27" s="227" t="s">
        <v>217</v>
      </c>
      <c r="BB27" s="252" t="s">
        <v>217</v>
      </c>
    </row>
    <row r="28" spans="2:54" ht="18">
      <c r="B28" s="222" t="s">
        <v>200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 t="s">
        <v>308</v>
      </c>
      <c r="T28" s="229" t="s">
        <v>217</v>
      </c>
      <c r="U28" s="229" t="s">
        <v>297</v>
      </c>
      <c r="V28" s="229" t="s">
        <v>297</v>
      </c>
      <c r="W28" s="229" t="s">
        <v>297</v>
      </c>
      <c r="X28" s="229" t="s">
        <v>217</v>
      </c>
      <c r="Y28" s="229" t="s">
        <v>217</v>
      </c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 t="s">
        <v>308</v>
      </c>
      <c r="AO28" s="229" t="s">
        <v>297</v>
      </c>
      <c r="AP28" s="229" t="s">
        <v>297</v>
      </c>
      <c r="AQ28" s="229" t="s">
        <v>297</v>
      </c>
      <c r="AR28" s="229" t="s">
        <v>296</v>
      </c>
      <c r="AS28" s="229" t="s">
        <v>296</v>
      </c>
      <c r="AT28" s="229" t="s">
        <v>217</v>
      </c>
      <c r="AU28" s="229" t="s">
        <v>217</v>
      </c>
      <c r="AV28" s="229" t="s">
        <v>217</v>
      </c>
      <c r="AW28" s="229" t="s">
        <v>217</v>
      </c>
      <c r="AX28" s="229" t="s">
        <v>217</v>
      </c>
      <c r="AY28" s="229" t="s">
        <v>217</v>
      </c>
      <c r="AZ28" s="229" t="s">
        <v>217</v>
      </c>
      <c r="BA28" s="229" t="s">
        <v>217</v>
      </c>
      <c r="BB28" s="230" t="s">
        <v>217</v>
      </c>
    </row>
    <row r="29" spans="2:54" ht="18">
      <c r="B29" s="222" t="s">
        <v>340</v>
      </c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 t="s">
        <v>308</v>
      </c>
      <c r="T29" s="229" t="s">
        <v>217</v>
      </c>
      <c r="U29" s="229" t="s">
        <v>297</v>
      </c>
      <c r="V29" s="229" t="s">
        <v>297</v>
      </c>
      <c r="W29" s="229" t="s">
        <v>297</v>
      </c>
      <c r="X29" s="229" t="s">
        <v>217</v>
      </c>
      <c r="Y29" s="229" t="s">
        <v>217</v>
      </c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 t="s">
        <v>308</v>
      </c>
      <c r="AO29" s="229" t="s">
        <v>297</v>
      </c>
      <c r="AP29" s="229" t="s">
        <v>297</v>
      </c>
      <c r="AQ29" s="229" t="s">
        <v>297</v>
      </c>
      <c r="AR29" s="229" t="s">
        <v>296</v>
      </c>
      <c r="AS29" s="229" t="s">
        <v>296</v>
      </c>
      <c r="AT29" s="229" t="s">
        <v>217</v>
      </c>
      <c r="AU29" s="229" t="s">
        <v>217</v>
      </c>
      <c r="AV29" s="229" t="s">
        <v>217</v>
      </c>
      <c r="AW29" s="229" t="s">
        <v>217</v>
      </c>
      <c r="AX29" s="229" t="s">
        <v>217</v>
      </c>
      <c r="AY29" s="229" t="s">
        <v>217</v>
      </c>
      <c r="AZ29" s="229" t="s">
        <v>217</v>
      </c>
      <c r="BA29" s="229" t="s">
        <v>217</v>
      </c>
      <c r="BB29" s="230" t="s">
        <v>217</v>
      </c>
    </row>
    <row r="30" spans="2:54" ht="18" thickBot="1">
      <c r="B30" s="253" t="s">
        <v>341</v>
      </c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 t="s">
        <v>308</v>
      </c>
      <c r="T30" s="255" t="s">
        <v>217</v>
      </c>
      <c r="U30" s="255" t="s">
        <v>297</v>
      </c>
      <c r="V30" s="255" t="s">
        <v>297</v>
      </c>
      <c r="W30" s="255" t="s">
        <v>297</v>
      </c>
      <c r="X30" s="255" t="s">
        <v>217</v>
      </c>
      <c r="Y30" s="255" t="s">
        <v>217</v>
      </c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 t="s">
        <v>308</v>
      </c>
      <c r="AK30" s="255" t="s">
        <v>297</v>
      </c>
      <c r="AL30" s="255" t="s">
        <v>297</v>
      </c>
      <c r="AM30" s="256" t="s">
        <v>296</v>
      </c>
      <c r="AN30" s="255" t="s">
        <v>296</v>
      </c>
      <c r="AO30" s="255" t="s">
        <v>311</v>
      </c>
      <c r="AP30" s="255" t="s">
        <v>311</v>
      </c>
      <c r="AQ30" s="255" t="s">
        <v>311</v>
      </c>
      <c r="AR30" s="255" t="s">
        <v>311</v>
      </c>
      <c r="AS30" s="255" t="s">
        <v>313</v>
      </c>
      <c r="AU30" s="255"/>
      <c r="AV30" s="255"/>
      <c r="AW30" s="255"/>
      <c r="AX30" s="255"/>
      <c r="AY30" s="255"/>
      <c r="AZ30" s="255"/>
      <c r="BA30" s="255"/>
      <c r="BB30" s="257"/>
    </row>
    <row r="31" spans="2:54" ht="18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</row>
    <row r="32" spans="2:54" ht="18">
      <c r="B32" s="198" t="s">
        <v>331</v>
      </c>
      <c r="C32" s="217"/>
      <c r="D32" s="217"/>
      <c r="E32" s="217"/>
      <c r="F32" s="225"/>
      <c r="G32" s="226" t="s">
        <v>295</v>
      </c>
      <c r="H32" s="209" t="s">
        <v>303</v>
      </c>
      <c r="I32" s="209"/>
      <c r="J32" s="209"/>
      <c r="K32" s="209"/>
      <c r="L32" s="209"/>
      <c r="M32" s="209"/>
      <c r="N32" s="209"/>
      <c r="O32" s="209" t="s">
        <v>308</v>
      </c>
      <c r="P32" s="201" t="s">
        <v>295</v>
      </c>
      <c r="Q32" s="209" t="s">
        <v>307</v>
      </c>
      <c r="R32" s="209"/>
      <c r="S32" s="209"/>
      <c r="T32" s="209"/>
      <c r="U32" s="209"/>
      <c r="V32" s="209"/>
      <c r="W32" s="209"/>
      <c r="X32" s="201" t="s">
        <v>296</v>
      </c>
      <c r="Y32" s="201" t="s">
        <v>295</v>
      </c>
      <c r="Z32" s="425" t="s">
        <v>260</v>
      </c>
      <c r="AA32" s="425"/>
      <c r="AB32" s="425"/>
      <c r="AC32" s="209"/>
      <c r="AD32" s="207"/>
      <c r="AE32" s="207"/>
      <c r="AF32" s="201" t="s">
        <v>311</v>
      </c>
      <c r="AG32" s="201" t="s">
        <v>295</v>
      </c>
      <c r="AH32" s="209" t="s">
        <v>312</v>
      </c>
      <c r="AI32" s="209"/>
      <c r="AJ32" s="209"/>
      <c r="AK32" s="209"/>
      <c r="AL32" s="209"/>
      <c r="AM32" s="209"/>
      <c r="AN32" s="214"/>
      <c r="AO32" s="216"/>
      <c r="AP32" s="215"/>
      <c r="AQ32" s="215"/>
      <c r="AR32" s="214"/>
      <c r="AZ32" s="214"/>
      <c r="BA32" s="214"/>
      <c r="BB32" s="129"/>
    </row>
    <row r="33" spans="2:54" ht="18">
      <c r="B33" s="211"/>
      <c r="C33" s="212"/>
      <c r="D33" s="212"/>
      <c r="E33" s="212"/>
      <c r="F33" s="207" t="s">
        <v>360</v>
      </c>
      <c r="G33" s="209" t="s">
        <v>295</v>
      </c>
      <c r="H33" s="209" t="s">
        <v>361</v>
      </c>
      <c r="I33" s="209"/>
      <c r="J33" s="209"/>
      <c r="K33" s="209"/>
      <c r="L33" s="209"/>
      <c r="M33" s="207"/>
      <c r="N33" s="209"/>
      <c r="O33" s="201" t="s">
        <v>297</v>
      </c>
      <c r="P33" s="201" t="s">
        <v>295</v>
      </c>
      <c r="Q33" s="209" t="s">
        <v>298</v>
      </c>
      <c r="R33" s="209"/>
      <c r="S33" s="209"/>
      <c r="T33" s="209"/>
      <c r="U33" s="209"/>
      <c r="V33" s="209"/>
      <c r="W33" s="209"/>
      <c r="X33" s="201" t="s">
        <v>217</v>
      </c>
      <c r="Y33" s="201" t="s">
        <v>295</v>
      </c>
      <c r="Z33" s="425" t="s">
        <v>185</v>
      </c>
      <c r="AA33" s="425"/>
      <c r="AB33" s="425"/>
      <c r="AC33" s="209"/>
      <c r="AD33" s="207"/>
      <c r="AE33" s="207"/>
      <c r="AF33" s="201" t="s">
        <v>313</v>
      </c>
      <c r="AG33" s="201" t="s">
        <v>295</v>
      </c>
      <c r="AH33" s="209" t="s">
        <v>314</v>
      </c>
      <c r="AI33" s="209"/>
      <c r="AJ33" s="209"/>
      <c r="AK33" s="209"/>
      <c r="AL33" s="209"/>
      <c r="AM33" s="209"/>
      <c r="AN33" s="214"/>
      <c r="AO33" s="216"/>
      <c r="AP33" s="215"/>
      <c r="AQ33" s="215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129"/>
    </row>
    <row r="34" spans="2:53" ht="18">
      <c r="B34" s="211"/>
      <c r="C34" s="212"/>
      <c r="D34" s="212"/>
      <c r="E34" s="212"/>
      <c r="F34" s="201"/>
      <c r="G34" s="201"/>
      <c r="H34" s="209"/>
      <c r="I34" s="209"/>
      <c r="J34" s="209"/>
      <c r="K34" s="209"/>
      <c r="L34" s="209"/>
      <c r="M34" s="209"/>
      <c r="N34" s="209"/>
      <c r="O34" s="199"/>
      <c r="P34" s="201"/>
      <c r="Q34" s="201"/>
      <c r="R34" s="209"/>
      <c r="S34" s="209"/>
      <c r="T34" s="209"/>
      <c r="U34" s="209"/>
      <c r="V34" s="209"/>
      <c r="W34" s="209"/>
      <c r="X34" s="209"/>
      <c r="Y34" s="201"/>
      <c r="Z34" s="201"/>
      <c r="AA34" s="209"/>
      <c r="AB34" s="209"/>
      <c r="AC34" s="209"/>
      <c r="AD34" s="209"/>
      <c r="AE34" s="209"/>
      <c r="AF34" s="209"/>
      <c r="AG34" s="209"/>
      <c r="AH34" s="199"/>
      <c r="AI34" s="200"/>
      <c r="AJ34" s="201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199"/>
      <c r="AY34" s="200"/>
      <c r="AZ34" s="201"/>
      <c r="BA34" s="210"/>
    </row>
    <row r="35" spans="2:53" ht="18">
      <c r="B35" s="211"/>
      <c r="C35" s="212"/>
      <c r="D35" s="212"/>
      <c r="E35" s="212"/>
      <c r="F35" s="201"/>
      <c r="G35" s="201"/>
      <c r="H35" s="209"/>
      <c r="I35" s="209"/>
      <c r="J35" s="209"/>
      <c r="K35" s="209"/>
      <c r="L35" s="209"/>
      <c r="M35" s="209"/>
      <c r="N35" s="209"/>
      <c r="O35" s="199"/>
      <c r="P35" s="201"/>
      <c r="Q35" s="201"/>
      <c r="R35" s="209"/>
      <c r="S35" s="209"/>
      <c r="T35" s="209"/>
      <c r="U35" s="209"/>
      <c r="V35" s="209"/>
      <c r="W35" s="209"/>
      <c r="X35" s="209"/>
      <c r="Y35" s="201"/>
      <c r="Z35" s="201"/>
      <c r="AA35" s="209"/>
      <c r="AB35" s="209"/>
      <c r="AC35" s="209"/>
      <c r="AD35" s="209"/>
      <c r="AE35" s="209"/>
      <c r="AF35" s="209"/>
      <c r="AG35" s="209"/>
      <c r="AH35" s="199"/>
      <c r="AI35" s="200"/>
      <c r="AJ35" s="201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199"/>
      <c r="AY35" s="200"/>
      <c r="AZ35" s="201"/>
      <c r="BA35" s="210"/>
    </row>
    <row r="36" spans="2:68" ht="18">
      <c r="B36" s="211"/>
      <c r="C36" s="212"/>
      <c r="D36" s="212"/>
      <c r="E36" s="212"/>
      <c r="F36" s="201"/>
      <c r="G36" s="201"/>
      <c r="H36" s="201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201"/>
      <c r="AD36" s="201"/>
      <c r="AE36" s="209"/>
      <c r="AF36" s="209"/>
      <c r="AG36" s="209"/>
      <c r="AH36" s="209"/>
      <c r="AI36" s="209"/>
      <c r="AJ36" s="209"/>
      <c r="AK36" s="209"/>
      <c r="AL36" s="210"/>
      <c r="AM36" s="201"/>
      <c r="AN36" s="201"/>
      <c r="AO36" s="209"/>
      <c r="AP36" s="209"/>
      <c r="AQ36" s="209"/>
      <c r="AR36" s="209"/>
      <c r="AS36" s="209"/>
      <c r="AT36" s="209"/>
      <c r="AU36" s="209"/>
      <c r="AV36" s="199"/>
      <c r="AW36" s="199"/>
      <c r="AX36" s="200"/>
      <c r="AY36" s="201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199"/>
      <c r="BN36" s="200"/>
      <c r="BO36" s="201"/>
      <c r="BP36" s="210"/>
    </row>
    <row r="37" spans="2:70" ht="20.25">
      <c r="B37" s="426" t="s">
        <v>330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213"/>
      <c r="T37" s="249"/>
      <c r="U37" s="249"/>
      <c r="V37" s="249"/>
      <c r="W37" s="427" t="s">
        <v>329</v>
      </c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221"/>
      <c r="AJ37" s="221"/>
      <c r="AK37" s="221"/>
      <c r="AL37" s="405" t="s">
        <v>316</v>
      </c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221"/>
      <c r="BA37" s="221"/>
      <c r="BB37" s="221"/>
      <c r="BC37" s="213"/>
      <c r="BD37" s="213"/>
      <c r="BE37" s="213"/>
      <c r="BF37" s="213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</row>
    <row r="38" spans="2:70" ht="18" thickBot="1">
      <c r="B38" s="20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2:51" ht="12.75" customHeight="1">
      <c r="B39" s="421" t="s">
        <v>263</v>
      </c>
      <c r="C39" s="428" t="s">
        <v>279</v>
      </c>
      <c r="D39" s="429"/>
      <c r="E39" s="428" t="s">
        <v>307</v>
      </c>
      <c r="F39" s="429"/>
      <c r="G39" s="428" t="s">
        <v>281</v>
      </c>
      <c r="H39" s="429"/>
      <c r="I39" s="434" t="s">
        <v>260</v>
      </c>
      <c r="J39" s="435"/>
      <c r="K39" s="428" t="s">
        <v>312</v>
      </c>
      <c r="L39" s="429"/>
      <c r="M39" s="428" t="s">
        <v>314</v>
      </c>
      <c r="N39" s="429"/>
      <c r="O39" s="434" t="s">
        <v>185</v>
      </c>
      <c r="P39" s="435"/>
      <c r="Q39" s="428" t="s">
        <v>280</v>
      </c>
      <c r="R39" s="429"/>
      <c r="S39" s="195"/>
      <c r="W39" s="440" t="s">
        <v>266</v>
      </c>
      <c r="X39" s="441"/>
      <c r="Y39" s="441"/>
      <c r="Z39" s="441"/>
      <c r="AA39" s="441"/>
      <c r="AB39" s="441"/>
      <c r="AC39" s="441"/>
      <c r="AD39" s="441"/>
      <c r="AE39" s="441"/>
      <c r="AF39" s="446" t="s">
        <v>32</v>
      </c>
      <c r="AG39" s="446" t="s">
        <v>265</v>
      </c>
      <c r="AH39" s="449" t="s">
        <v>315</v>
      </c>
      <c r="AL39" s="452" t="s">
        <v>346</v>
      </c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4"/>
      <c r="AX39" s="461" t="s">
        <v>32</v>
      </c>
      <c r="AY39" s="462"/>
    </row>
    <row r="40" spans="2:51" ht="59.25" customHeight="1">
      <c r="B40" s="422"/>
      <c r="C40" s="430"/>
      <c r="D40" s="431"/>
      <c r="E40" s="430"/>
      <c r="F40" s="431"/>
      <c r="G40" s="430"/>
      <c r="H40" s="431"/>
      <c r="I40" s="436"/>
      <c r="J40" s="437"/>
      <c r="K40" s="430"/>
      <c r="L40" s="431"/>
      <c r="M40" s="430"/>
      <c r="N40" s="431"/>
      <c r="O40" s="436"/>
      <c r="P40" s="437"/>
      <c r="Q40" s="430"/>
      <c r="R40" s="431"/>
      <c r="S40" s="195"/>
      <c r="W40" s="442"/>
      <c r="X40" s="443"/>
      <c r="Y40" s="443"/>
      <c r="Z40" s="443"/>
      <c r="AA40" s="443"/>
      <c r="AB40" s="443"/>
      <c r="AC40" s="443"/>
      <c r="AD40" s="443"/>
      <c r="AE40" s="443"/>
      <c r="AF40" s="447"/>
      <c r="AG40" s="447"/>
      <c r="AH40" s="450"/>
      <c r="AL40" s="455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7"/>
      <c r="AX40" s="463"/>
      <c r="AY40" s="464"/>
    </row>
    <row r="41" spans="2:51" ht="17.25" customHeight="1">
      <c r="B41" s="423"/>
      <c r="C41" s="430"/>
      <c r="D41" s="431"/>
      <c r="E41" s="430"/>
      <c r="F41" s="431"/>
      <c r="G41" s="430"/>
      <c r="H41" s="431"/>
      <c r="I41" s="436"/>
      <c r="J41" s="437"/>
      <c r="K41" s="430"/>
      <c r="L41" s="431"/>
      <c r="M41" s="430"/>
      <c r="N41" s="431"/>
      <c r="O41" s="436"/>
      <c r="P41" s="437"/>
      <c r="Q41" s="430"/>
      <c r="R41" s="431"/>
      <c r="S41" s="195"/>
      <c r="W41" s="442"/>
      <c r="X41" s="443"/>
      <c r="Y41" s="443"/>
      <c r="Z41" s="443"/>
      <c r="AA41" s="443"/>
      <c r="AB41" s="443"/>
      <c r="AC41" s="443"/>
      <c r="AD41" s="443"/>
      <c r="AE41" s="443"/>
      <c r="AF41" s="447"/>
      <c r="AG41" s="447"/>
      <c r="AH41" s="450"/>
      <c r="AL41" s="455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7"/>
      <c r="AX41" s="463"/>
      <c r="AY41" s="464"/>
    </row>
    <row r="42" spans="2:51" ht="39" customHeight="1" thickBot="1">
      <c r="B42" s="424"/>
      <c r="C42" s="432"/>
      <c r="D42" s="433"/>
      <c r="E42" s="432"/>
      <c r="F42" s="433"/>
      <c r="G42" s="432"/>
      <c r="H42" s="433"/>
      <c r="I42" s="438"/>
      <c r="J42" s="439"/>
      <c r="K42" s="432"/>
      <c r="L42" s="433"/>
      <c r="M42" s="432"/>
      <c r="N42" s="433"/>
      <c r="O42" s="438"/>
      <c r="P42" s="439"/>
      <c r="Q42" s="432"/>
      <c r="R42" s="433"/>
      <c r="S42" s="195"/>
      <c r="W42" s="444"/>
      <c r="X42" s="445"/>
      <c r="Y42" s="445"/>
      <c r="Z42" s="445"/>
      <c r="AA42" s="445"/>
      <c r="AB42" s="445"/>
      <c r="AC42" s="445"/>
      <c r="AD42" s="445"/>
      <c r="AE42" s="445"/>
      <c r="AF42" s="448"/>
      <c r="AG42" s="448"/>
      <c r="AH42" s="451"/>
      <c r="AL42" s="458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60"/>
      <c r="AX42" s="465"/>
      <c r="AY42" s="466"/>
    </row>
    <row r="43" spans="2:51" ht="30" customHeight="1" thickBot="1">
      <c r="B43" s="231" t="s">
        <v>198</v>
      </c>
      <c r="C43" s="396">
        <v>30</v>
      </c>
      <c r="D43" s="386"/>
      <c r="E43" s="385">
        <v>2</v>
      </c>
      <c r="F43" s="386"/>
      <c r="G43" s="385">
        <v>6</v>
      </c>
      <c r="H43" s="386"/>
      <c r="I43" s="385">
        <v>2</v>
      </c>
      <c r="J43" s="386"/>
      <c r="K43" s="385"/>
      <c r="L43" s="386"/>
      <c r="M43" s="385"/>
      <c r="N43" s="386"/>
      <c r="O43" s="385">
        <v>12</v>
      </c>
      <c r="P43" s="397"/>
      <c r="Q43" s="388">
        <f>SUM(C43:P43)</f>
        <v>52</v>
      </c>
      <c r="R43" s="389"/>
      <c r="S43" s="196"/>
      <c r="W43" s="477" t="s">
        <v>451</v>
      </c>
      <c r="X43" s="478"/>
      <c r="Y43" s="478"/>
      <c r="Z43" s="478"/>
      <c r="AA43" s="478"/>
      <c r="AB43" s="478"/>
      <c r="AC43" s="478"/>
      <c r="AD43" s="478"/>
      <c r="AE43" s="479"/>
      <c r="AF43" s="258">
        <v>2</v>
      </c>
      <c r="AG43" s="258">
        <v>2</v>
      </c>
      <c r="AH43" s="259">
        <v>3</v>
      </c>
      <c r="AL43" s="406" t="s">
        <v>445</v>
      </c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8"/>
      <c r="AX43" s="409">
        <v>8</v>
      </c>
      <c r="AY43" s="410"/>
    </row>
    <row r="44" spans="2:51" ht="26.25" customHeight="1" thickBot="1">
      <c r="B44" s="232" t="s">
        <v>200</v>
      </c>
      <c r="C44" s="387">
        <v>30</v>
      </c>
      <c r="D44" s="380"/>
      <c r="E44" s="380">
        <v>2</v>
      </c>
      <c r="F44" s="380"/>
      <c r="G44" s="380">
        <v>6</v>
      </c>
      <c r="H44" s="380"/>
      <c r="I44" s="380">
        <v>2</v>
      </c>
      <c r="J44" s="380"/>
      <c r="K44" s="380"/>
      <c r="L44" s="380"/>
      <c r="M44" s="380"/>
      <c r="N44" s="380"/>
      <c r="O44" s="380">
        <v>12</v>
      </c>
      <c r="P44" s="395"/>
      <c r="Q44" s="388">
        <f>SUM(C44:P44)</f>
        <v>52</v>
      </c>
      <c r="R44" s="389"/>
      <c r="S44" s="196"/>
      <c r="W44" s="480" t="s">
        <v>452</v>
      </c>
      <c r="X44" s="481"/>
      <c r="Y44" s="481"/>
      <c r="Z44" s="481"/>
      <c r="AA44" s="481"/>
      <c r="AB44" s="481"/>
      <c r="AC44" s="481"/>
      <c r="AD44" s="481"/>
      <c r="AE44" s="482"/>
      <c r="AF44" s="260">
        <v>4</v>
      </c>
      <c r="AG44" s="260">
        <v>2</v>
      </c>
      <c r="AH44" s="261">
        <v>3</v>
      </c>
      <c r="AL44" s="392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4"/>
      <c r="AX44" s="390"/>
      <c r="AY44" s="391"/>
    </row>
    <row r="45" spans="2:51" ht="24.75" customHeight="1" thickBot="1">
      <c r="B45" s="232" t="s">
        <v>201</v>
      </c>
      <c r="C45" s="387">
        <v>30</v>
      </c>
      <c r="D45" s="380"/>
      <c r="E45" s="380">
        <v>2</v>
      </c>
      <c r="F45" s="380"/>
      <c r="G45" s="380">
        <v>6</v>
      </c>
      <c r="H45" s="380"/>
      <c r="I45" s="380">
        <v>2</v>
      </c>
      <c r="J45" s="380"/>
      <c r="K45" s="380"/>
      <c r="L45" s="380"/>
      <c r="M45" s="380"/>
      <c r="N45" s="380"/>
      <c r="O45" s="380">
        <v>12</v>
      </c>
      <c r="P45" s="395"/>
      <c r="Q45" s="388">
        <f>SUM(C45:P45)</f>
        <v>52</v>
      </c>
      <c r="R45" s="389"/>
      <c r="S45" s="196"/>
      <c r="W45" s="467" t="s">
        <v>457</v>
      </c>
      <c r="X45" s="468"/>
      <c r="Y45" s="468"/>
      <c r="Z45" s="468"/>
      <c r="AA45" s="468"/>
      <c r="AB45" s="468"/>
      <c r="AC45" s="468"/>
      <c r="AD45" s="468"/>
      <c r="AE45" s="469"/>
      <c r="AF45" s="473">
        <v>6</v>
      </c>
      <c r="AG45" s="473">
        <v>2</v>
      </c>
      <c r="AH45" s="475">
        <v>3</v>
      </c>
      <c r="AL45" s="392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4"/>
      <c r="AX45" s="390"/>
      <c r="AY45" s="391"/>
    </row>
    <row r="46" spans="2:51" ht="24.75" customHeight="1" thickBot="1">
      <c r="B46" s="232" t="s">
        <v>341</v>
      </c>
      <c r="C46" s="483">
        <v>26</v>
      </c>
      <c r="D46" s="484"/>
      <c r="E46" s="484">
        <v>2</v>
      </c>
      <c r="F46" s="484"/>
      <c r="G46" s="484">
        <v>5</v>
      </c>
      <c r="H46" s="484"/>
      <c r="I46" s="485">
        <v>2</v>
      </c>
      <c r="J46" s="485"/>
      <c r="K46" s="484">
        <v>4</v>
      </c>
      <c r="L46" s="484"/>
      <c r="M46" s="484">
        <v>1</v>
      </c>
      <c r="N46" s="484"/>
      <c r="O46" s="484">
        <v>3</v>
      </c>
      <c r="P46" s="494"/>
      <c r="Q46" s="388">
        <f>SUM(C46:P46)</f>
        <v>43</v>
      </c>
      <c r="R46" s="389"/>
      <c r="S46" s="196"/>
      <c r="W46" s="470"/>
      <c r="X46" s="471"/>
      <c r="Y46" s="471"/>
      <c r="Z46" s="471"/>
      <c r="AA46" s="471"/>
      <c r="AB46" s="471"/>
      <c r="AC46" s="471"/>
      <c r="AD46" s="471"/>
      <c r="AE46" s="472"/>
      <c r="AF46" s="474"/>
      <c r="AG46" s="474"/>
      <c r="AH46" s="476"/>
      <c r="AL46" s="392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4"/>
      <c r="AX46" s="390"/>
      <c r="AY46" s="391"/>
    </row>
    <row r="47" spans="2:51" ht="26.25" customHeight="1" thickBot="1">
      <c r="B47" s="233" t="s">
        <v>264</v>
      </c>
      <c r="C47" s="388">
        <f>SUM(C43:D46)</f>
        <v>116</v>
      </c>
      <c r="D47" s="389"/>
      <c r="E47" s="388">
        <v>8</v>
      </c>
      <c r="F47" s="389"/>
      <c r="G47" s="388">
        <f>SUM(G43:H46)</f>
        <v>23</v>
      </c>
      <c r="H47" s="389"/>
      <c r="I47" s="388">
        <f>SUM(I43:J46)</f>
        <v>8</v>
      </c>
      <c r="J47" s="389"/>
      <c r="K47" s="388">
        <f>SUM(K43:L46)</f>
        <v>4</v>
      </c>
      <c r="L47" s="389"/>
      <c r="M47" s="388">
        <f>SUM(M43:N46)</f>
        <v>1</v>
      </c>
      <c r="N47" s="389"/>
      <c r="O47" s="388">
        <f>SUM(O43:P46)</f>
        <v>39</v>
      </c>
      <c r="P47" s="389"/>
      <c r="Q47" s="388">
        <f>SUM(Q43:R46)</f>
        <v>199</v>
      </c>
      <c r="R47" s="389"/>
      <c r="S47" s="196"/>
      <c r="W47" s="486" t="s">
        <v>453</v>
      </c>
      <c r="X47" s="487"/>
      <c r="Y47" s="487"/>
      <c r="Z47" s="487"/>
      <c r="AA47" s="487"/>
      <c r="AB47" s="487"/>
      <c r="AC47" s="487"/>
      <c r="AD47" s="487"/>
      <c r="AE47" s="488"/>
      <c r="AF47" s="260">
        <v>8</v>
      </c>
      <c r="AG47" s="260">
        <v>2</v>
      </c>
      <c r="AH47" s="261">
        <v>3</v>
      </c>
      <c r="AL47" s="489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1"/>
      <c r="AX47" s="492"/>
      <c r="AY47" s="493"/>
    </row>
    <row r="48" spans="19:21" ht="24.75" customHeight="1">
      <c r="S48" s="196"/>
      <c r="T48" s="196"/>
      <c r="U48" s="196"/>
    </row>
    <row r="61" spans="24:29" ht="18">
      <c r="X61" s="199"/>
      <c r="Y61" s="199"/>
      <c r="Z61" s="199"/>
      <c r="AA61" s="199"/>
      <c r="AB61" s="199"/>
      <c r="AC61" s="199"/>
    </row>
  </sheetData>
  <sheetProtection/>
  <mergeCells count="128">
    <mergeCell ref="O47:P47"/>
    <mergeCell ref="Q47:R47"/>
    <mergeCell ref="W47:AE47"/>
    <mergeCell ref="AL47:AW47"/>
    <mergeCell ref="AX47:AY47"/>
    <mergeCell ref="O46:P46"/>
    <mergeCell ref="Q46:R46"/>
    <mergeCell ref="AL46:AW46"/>
    <mergeCell ref="AX46:AY46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AH39:AH42"/>
    <mergeCell ref="AL39:AW42"/>
    <mergeCell ref="AX39:AY42"/>
    <mergeCell ref="W45:AE46"/>
    <mergeCell ref="AF45:AF46"/>
    <mergeCell ref="AG45:AG46"/>
    <mergeCell ref="AH45:AH46"/>
    <mergeCell ref="W43:AE43"/>
    <mergeCell ref="W44:AE44"/>
    <mergeCell ref="M39:N42"/>
    <mergeCell ref="O39:P42"/>
    <mergeCell ref="Q39:R42"/>
    <mergeCell ref="W39:AE42"/>
    <mergeCell ref="AF39:AF42"/>
    <mergeCell ref="AG39:AG42"/>
    <mergeCell ref="B39:B42"/>
    <mergeCell ref="C39:D42"/>
    <mergeCell ref="E39:F42"/>
    <mergeCell ref="G39:H42"/>
    <mergeCell ref="I39:J42"/>
    <mergeCell ref="K39:L42"/>
    <mergeCell ref="AY23:BB23"/>
    <mergeCell ref="Z32:AB32"/>
    <mergeCell ref="Z33:AB33"/>
    <mergeCell ref="B37:R37"/>
    <mergeCell ref="W37:AH37"/>
    <mergeCell ref="AL37:AY37"/>
    <mergeCell ref="Z23:AC23"/>
    <mergeCell ref="AD23:AG23"/>
    <mergeCell ref="AH23:AK23"/>
    <mergeCell ref="AL23:AP23"/>
    <mergeCell ref="AQ23:AT23"/>
    <mergeCell ref="AU23:AX23"/>
    <mergeCell ref="B23:B26"/>
    <mergeCell ref="C23:G23"/>
    <mergeCell ref="H23:L23"/>
    <mergeCell ref="M23:P23"/>
    <mergeCell ref="Q23:T23"/>
    <mergeCell ref="U23:Y23"/>
    <mergeCell ref="P17:AL17"/>
    <mergeCell ref="AS17:AZ18"/>
    <mergeCell ref="BI17:BO17"/>
    <mergeCell ref="U18:AF18"/>
    <mergeCell ref="BF18:BO18"/>
    <mergeCell ref="O19:AL19"/>
    <mergeCell ref="BH19:BO20"/>
    <mergeCell ref="B21:BB21"/>
    <mergeCell ref="AL43:AW43"/>
    <mergeCell ref="AX43:AY43"/>
    <mergeCell ref="AT1:BB1"/>
    <mergeCell ref="B6:H6"/>
    <mergeCell ref="O9:AL9"/>
    <mergeCell ref="O11:AL11"/>
    <mergeCell ref="AT4:BA4"/>
    <mergeCell ref="L5:AO5"/>
    <mergeCell ref="AT9:AZ9"/>
    <mergeCell ref="AT3:BB3"/>
    <mergeCell ref="AU7:AV7"/>
    <mergeCell ref="BF12:BP12"/>
    <mergeCell ref="BI13:BP13"/>
    <mergeCell ref="BF16:BP16"/>
    <mergeCell ref="AT13:AZ13"/>
    <mergeCell ref="AU12:AZ12"/>
    <mergeCell ref="AS15:AZ16"/>
    <mergeCell ref="AT11:AZ11"/>
    <mergeCell ref="C43:D43"/>
    <mergeCell ref="E43:F43"/>
    <mergeCell ref="AX44:AY44"/>
    <mergeCell ref="AL44:AW44"/>
    <mergeCell ref="Q44:R44"/>
    <mergeCell ref="G43:H43"/>
    <mergeCell ref="I43:J43"/>
    <mergeCell ref="O44:P44"/>
    <mergeCell ref="O43:P43"/>
    <mergeCell ref="I44:J44"/>
    <mergeCell ref="Q43:R43"/>
    <mergeCell ref="AX45:AY45"/>
    <mergeCell ref="Q45:R45"/>
    <mergeCell ref="AL45:AW45"/>
    <mergeCell ref="O45:P45"/>
    <mergeCell ref="M44:N44"/>
    <mergeCell ref="G44:H44"/>
    <mergeCell ref="C45:D45"/>
    <mergeCell ref="M45:N45"/>
    <mergeCell ref="E45:F45"/>
    <mergeCell ref="I45:J45"/>
    <mergeCell ref="K45:L45"/>
    <mergeCell ref="C44:D44"/>
    <mergeCell ref="E44:F44"/>
    <mergeCell ref="K44:L44"/>
    <mergeCell ref="G45:H45"/>
    <mergeCell ref="O15:AL15"/>
    <mergeCell ref="U16:AF16"/>
    <mergeCell ref="AV8:BB8"/>
    <mergeCell ref="U10:AF10"/>
    <mergeCell ref="U12:AF12"/>
    <mergeCell ref="O13:AL13"/>
    <mergeCell ref="K43:L43"/>
    <mergeCell ref="M43:N43"/>
    <mergeCell ref="B7:I7"/>
    <mergeCell ref="B8:K8"/>
    <mergeCell ref="P8:AL8"/>
    <mergeCell ref="B3:K3"/>
    <mergeCell ref="B4:K4"/>
    <mergeCell ref="K7:AO7"/>
    <mergeCell ref="L4:AO4"/>
    <mergeCell ref="L3:AO3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4"/>
  <sheetViews>
    <sheetView showGridLines="0" showZeros="0" tabSelected="1" view="pageBreakPreview" zoomScale="55" zoomScaleNormal="55" zoomScaleSheetLayoutView="55" zoomScalePageLayoutView="70" workbookViewId="0" topLeftCell="A33">
      <selection activeCell="A58" sqref="A58:IV58"/>
    </sheetView>
  </sheetViews>
  <sheetFormatPr defaultColWidth="9.00390625" defaultRowHeight="12.75"/>
  <cols>
    <col min="1" max="1" width="8.375" style="284" customWidth="1"/>
    <col min="2" max="2" width="55.125" style="284" customWidth="1"/>
    <col min="3" max="3" width="5.625" style="284" customWidth="1"/>
    <col min="4" max="4" width="7.375" style="284" customWidth="1"/>
    <col min="5" max="5" width="4.625" style="284" customWidth="1"/>
    <col min="6" max="6" width="4.50390625" style="284" customWidth="1"/>
    <col min="7" max="7" width="8.375" style="284" customWidth="1"/>
    <col min="8" max="8" width="5.875" style="284" customWidth="1"/>
    <col min="9" max="9" width="6.625" style="284" customWidth="1"/>
    <col min="10" max="10" width="7.125" style="284" customWidth="1"/>
    <col min="11" max="11" width="10.50390625" style="284" customWidth="1"/>
    <col min="12" max="12" width="7.625" style="284" customWidth="1"/>
    <col min="13" max="13" width="7.50390625" style="284" customWidth="1"/>
    <col min="14" max="14" width="6.50390625" style="284" customWidth="1"/>
    <col min="15" max="15" width="8.00390625" style="284" customWidth="1"/>
    <col min="16" max="16" width="6.375" style="284" customWidth="1"/>
    <col min="17" max="17" width="6.00390625" style="284" customWidth="1"/>
    <col min="18" max="18" width="6.375" style="284" customWidth="1"/>
    <col min="19" max="19" width="7.50390625" style="284" customWidth="1"/>
    <col min="20" max="20" width="5.125" style="284" customWidth="1"/>
    <col min="21" max="21" width="6.00390625" style="284" customWidth="1"/>
    <col min="22" max="22" width="5.625" style="284" customWidth="1"/>
    <col min="23" max="23" width="6.50390625" style="284" customWidth="1"/>
    <col min="24" max="24" width="7.50390625" style="284" customWidth="1"/>
    <col min="25" max="25" width="5.375" style="284" customWidth="1"/>
    <col min="26" max="26" width="6.50390625" style="284" customWidth="1"/>
    <col min="27" max="27" width="5.625" style="284" customWidth="1"/>
    <col min="28" max="28" width="6.625" style="284" customWidth="1"/>
    <col min="29" max="29" width="6.125" style="284" customWidth="1"/>
    <col min="30" max="30" width="5.00390625" style="284" customWidth="1"/>
    <col min="31" max="31" width="5.625" style="284" customWidth="1"/>
    <col min="32" max="32" width="6.00390625" style="284" customWidth="1"/>
    <col min="33" max="33" width="5.625" style="284" customWidth="1"/>
    <col min="34" max="34" width="6.625" style="284" customWidth="1"/>
    <col min="35" max="35" width="5.125" style="284" customWidth="1"/>
    <col min="36" max="37" width="5.625" style="284" customWidth="1"/>
    <col min="38" max="38" width="6.00390625" style="284" customWidth="1"/>
    <col min="39" max="39" width="7.00390625" style="284" customWidth="1"/>
    <col min="40" max="40" width="5.50390625" style="284" customWidth="1"/>
    <col min="41" max="42" width="5.625" style="284" customWidth="1"/>
    <col min="43" max="43" width="6.625" style="284" customWidth="1"/>
    <col min="44" max="44" width="7.375" style="284" customWidth="1"/>
    <col min="45" max="45" width="7.875" style="284" customWidth="1"/>
    <col min="46" max="47" width="5.625" style="284" customWidth="1"/>
    <col min="48" max="48" width="7.375" style="284" customWidth="1"/>
    <col min="49" max="49" width="8.875" style="284" customWidth="1"/>
    <col min="50" max="50" width="7.875" style="284" customWidth="1"/>
    <col min="51" max="51" width="7.375" style="284" customWidth="1"/>
    <col min="52" max="52" width="5.625" style="284" customWidth="1"/>
    <col min="53" max="53" width="7.375" style="284" customWidth="1"/>
    <col min="54" max="54" width="9.875" style="284" customWidth="1"/>
    <col min="55" max="55" width="6.00390625" style="284" customWidth="1"/>
    <col min="56" max="56" width="15.50390625" style="284" customWidth="1"/>
    <col min="57" max="16384" width="8.875" style="284" customWidth="1"/>
  </cols>
  <sheetData>
    <row r="1" spans="38:56" ht="12.75"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</row>
    <row r="3" spans="1:114" ht="28.5" customHeight="1" thickBot="1">
      <c r="A3" s="522" t="s">
        <v>267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</row>
    <row r="4" spans="1:114" ht="39.75" customHeight="1" thickTop="1">
      <c r="A4" s="507" t="s">
        <v>322</v>
      </c>
      <c r="B4" s="510" t="s">
        <v>337</v>
      </c>
      <c r="C4" s="515" t="s">
        <v>261</v>
      </c>
      <c r="D4" s="516"/>
      <c r="E4" s="516"/>
      <c r="F4" s="516"/>
      <c r="G4" s="516"/>
      <c r="H4" s="517"/>
      <c r="I4" s="526" t="s">
        <v>278</v>
      </c>
      <c r="J4" s="518" t="s">
        <v>268</v>
      </c>
      <c r="K4" s="519"/>
      <c r="L4" s="519"/>
      <c r="M4" s="519"/>
      <c r="N4" s="519"/>
      <c r="O4" s="520"/>
      <c r="P4" s="550" t="s">
        <v>343</v>
      </c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2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</row>
    <row r="5" spans="1:114" ht="22.5" customHeight="1">
      <c r="A5" s="508"/>
      <c r="B5" s="511"/>
      <c r="C5" s="498" t="s">
        <v>282</v>
      </c>
      <c r="D5" s="498" t="s">
        <v>284</v>
      </c>
      <c r="E5" s="513" t="s">
        <v>283</v>
      </c>
      <c r="F5" s="514"/>
      <c r="G5" s="501" t="s">
        <v>323</v>
      </c>
      <c r="H5" s="500" t="s">
        <v>339</v>
      </c>
      <c r="I5" s="501"/>
      <c r="J5" s="500" t="s">
        <v>285</v>
      </c>
      <c r="K5" s="523" t="s">
        <v>287</v>
      </c>
      <c r="L5" s="524"/>
      <c r="M5" s="524"/>
      <c r="N5" s="525"/>
      <c r="O5" s="500" t="s">
        <v>288</v>
      </c>
      <c r="P5" s="523" t="s">
        <v>274</v>
      </c>
      <c r="Q5" s="524"/>
      <c r="R5" s="524"/>
      <c r="S5" s="524"/>
      <c r="T5" s="524"/>
      <c r="U5" s="524"/>
      <c r="V5" s="524"/>
      <c r="W5" s="524"/>
      <c r="X5" s="524"/>
      <c r="Y5" s="525"/>
      <c r="Z5" s="523" t="s">
        <v>275</v>
      </c>
      <c r="AA5" s="524"/>
      <c r="AB5" s="524"/>
      <c r="AC5" s="524"/>
      <c r="AD5" s="524"/>
      <c r="AE5" s="524"/>
      <c r="AF5" s="524"/>
      <c r="AG5" s="524"/>
      <c r="AH5" s="524"/>
      <c r="AI5" s="525"/>
      <c r="AJ5" s="523" t="s">
        <v>276</v>
      </c>
      <c r="AK5" s="524"/>
      <c r="AL5" s="524"/>
      <c r="AM5" s="524"/>
      <c r="AN5" s="524"/>
      <c r="AO5" s="524"/>
      <c r="AP5" s="524"/>
      <c r="AQ5" s="524"/>
      <c r="AR5" s="524"/>
      <c r="AS5" s="525"/>
      <c r="AT5" s="523" t="s">
        <v>338</v>
      </c>
      <c r="AU5" s="524"/>
      <c r="AV5" s="524"/>
      <c r="AW5" s="524"/>
      <c r="AX5" s="524"/>
      <c r="AY5" s="524"/>
      <c r="AZ5" s="524"/>
      <c r="BA5" s="524"/>
      <c r="BB5" s="524"/>
      <c r="BC5" s="553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</row>
    <row r="6" spans="1:114" ht="20.25" customHeight="1">
      <c r="A6" s="508"/>
      <c r="B6" s="511"/>
      <c r="C6" s="498"/>
      <c r="D6" s="498"/>
      <c r="E6" s="521" t="s">
        <v>269</v>
      </c>
      <c r="F6" s="521" t="s">
        <v>270</v>
      </c>
      <c r="G6" s="501"/>
      <c r="H6" s="501"/>
      <c r="I6" s="501"/>
      <c r="J6" s="501"/>
      <c r="K6" s="500" t="s">
        <v>286</v>
      </c>
      <c r="L6" s="523" t="s">
        <v>271</v>
      </c>
      <c r="M6" s="524"/>
      <c r="N6" s="525"/>
      <c r="O6" s="501"/>
      <c r="P6" s="523" t="s">
        <v>289</v>
      </c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53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</row>
    <row r="7" spans="1:114" ht="21" customHeight="1">
      <c r="A7" s="508"/>
      <c r="B7" s="511"/>
      <c r="C7" s="498"/>
      <c r="D7" s="498"/>
      <c r="E7" s="498"/>
      <c r="F7" s="498"/>
      <c r="G7" s="501"/>
      <c r="H7" s="501"/>
      <c r="I7" s="501"/>
      <c r="J7" s="501"/>
      <c r="K7" s="501"/>
      <c r="L7" s="500" t="s">
        <v>272</v>
      </c>
      <c r="M7" s="500" t="s">
        <v>321</v>
      </c>
      <c r="N7" s="500" t="s">
        <v>273</v>
      </c>
      <c r="O7" s="501"/>
      <c r="P7" s="523">
        <v>1</v>
      </c>
      <c r="Q7" s="524"/>
      <c r="R7" s="524"/>
      <c r="S7" s="524"/>
      <c r="T7" s="525"/>
      <c r="U7" s="523">
        <f>P7+1</f>
        <v>2</v>
      </c>
      <c r="V7" s="524"/>
      <c r="W7" s="524"/>
      <c r="X7" s="524"/>
      <c r="Y7" s="525"/>
      <c r="Z7" s="523">
        <f>U7+1</f>
        <v>3</v>
      </c>
      <c r="AA7" s="524"/>
      <c r="AB7" s="524"/>
      <c r="AC7" s="524"/>
      <c r="AD7" s="525"/>
      <c r="AE7" s="523">
        <f>Z7+1</f>
        <v>4</v>
      </c>
      <c r="AF7" s="524"/>
      <c r="AG7" s="524"/>
      <c r="AH7" s="524"/>
      <c r="AI7" s="525"/>
      <c r="AJ7" s="523">
        <f>AE7+1</f>
        <v>5</v>
      </c>
      <c r="AK7" s="524"/>
      <c r="AL7" s="524"/>
      <c r="AM7" s="524"/>
      <c r="AN7" s="525"/>
      <c r="AO7" s="523">
        <f>AJ7+1</f>
        <v>6</v>
      </c>
      <c r="AP7" s="524"/>
      <c r="AQ7" s="524"/>
      <c r="AR7" s="524"/>
      <c r="AS7" s="525"/>
      <c r="AT7" s="523">
        <f>AO7+1</f>
        <v>7</v>
      </c>
      <c r="AU7" s="524"/>
      <c r="AV7" s="524"/>
      <c r="AW7" s="524"/>
      <c r="AX7" s="525"/>
      <c r="AY7" s="523">
        <f>AT7+1</f>
        <v>8</v>
      </c>
      <c r="AZ7" s="524"/>
      <c r="BA7" s="524"/>
      <c r="BB7" s="524"/>
      <c r="BC7" s="553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</row>
    <row r="8" spans="1:114" ht="23.25" customHeight="1">
      <c r="A8" s="508"/>
      <c r="B8" s="511"/>
      <c r="C8" s="498"/>
      <c r="D8" s="498"/>
      <c r="E8" s="498"/>
      <c r="F8" s="498"/>
      <c r="G8" s="501"/>
      <c r="H8" s="501"/>
      <c r="I8" s="501"/>
      <c r="J8" s="501"/>
      <c r="K8" s="501"/>
      <c r="L8" s="501"/>
      <c r="M8" s="501"/>
      <c r="N8" s="501"/>
      <c r="O8" s="501"/>
      <c r="P8" s="523" t="s">
        <v>304</v>
      </c>
      <c r="Q8" s="524"/>
      <c r="R8" s="524"/>
      <c r="S8" s="525"/>
      <c r="T8" s="527" t="s">
        <v>347</v>
      </c>
      <c r="U8" s="523" t="s">
        <v>304</v>
      </c>
      <c r="V8" s="524"/>
      <c r="W8" s="524"/>
      <c r="X8" s="525"/>
      <c r="Y8" s="527" t="s">
        <v>347</v>
      </c>
      <c r="Z8" s="523" t="s">
        <v>304</v>
      </c>
      <c r="AA8" s="524"/>
      <c r="AB8" s="524"/>
      <c r="AC8" s="525"/>
      <c r="AD8" s="527" t="s">
        <v>347</v>
      </c>
      <c r="AE8" s="523" t="s">
        <v>304</v>
      </c>
      <c r="AF8" s="524"/>
      <c r="AG8" s="524"/>
      <c r="AH8" s="525"/>
      <c r="AI8" s="527" t="s">
        <v>347</v>
      </c>
      <c r="AJ8" s="554" t="s">
        <v>304</v>
      </c>
      <c r="AK8" s="555"/>
      <c r="AL8" s="555"/>
      <c r="AM8" s="556"/>
      <c r="AN8" s="527" t="s">
        <v>347</v>
      </c>
      <c r="AO8" s="554" t="s">
        <v>304</v>
      </c>
      <c r="AP8" s="555"/>
      <c r="AQ8" s="555"/>
      <c r="AR8" s="556"/>
      <c r="AS8" s="527" t="s">
        <v>347</v>
      </c>
      <c r="AT8" s="554" t="s">
        <v>304</v>
      </c>
      <c r="AU8" s="555"/>
      <c r="AV8" s="555"/>
      <c r="AW8" s="556"/>
      <c r="AX8" s="527" t="s">
        <v>347</v>
      </c>
      <c r="AY8" s="554" t="s">
        <v>304</v>
      </c>
      <c r="AZ8" s="555"/>
      <c r="BA8" s="555"/>
      <c r="BB8" s="556"/>
      <c r="BC8" s="562" t="s">
        <v>347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</row>
    <row r="9" spans="1:114" ht="81" customHeight="1" thickBot="1">
      <c r="A9" s="509"/>
      <c r="B9" s="512"/>
      <c r="C9" s="499"/>
      <c r="D9" s="499"/>
      <c r="E9" s="499"/>
      <c r="F9" s="499"/>
      <c r="G9" s="502"/>
      <c r="H9" s="502"/>
      <c r="I9" s="502"/>
      <c r="J9" s="502"/>
      <c r="K9" s="502"/>
      <c r="L9" s="502"/>
      <c r="M9" s="502"/>
      <c r="N9" s="502"/>
      <c r="O9" s="502"/>
      <c r="P9" s="286" t="s">
        <v>272</v>
      </c>
      <c r="Q9" s="287" t="s">
        <v>320</v>
      </c>
      <c r="R9" s="286" t="s">
        <v>273</v>
      </c>
      <c r="S9" s="287" t="s">
        <v>288</v>
      </c>
      <c r="T9" s="528"/>
      <c r="U9" s="286" t="s">
        <v>272</v>
      </c>
      <c r="V9" s="288" t="s">
        <v>320</v>
      </c>
      <c r="W9" s="286" t="s">
        <v>273</v>
      </c>
      <c r="X9" s="287" t="s">
        <v>288</v>
      </c>
      <c r="Y9" s="528"/>
      <c r="Z9" s="286" t="s">
        <v>272</v>
      </c>
      <c r="AA9" s="288" t="s">
        <v>320</v>
      </c>
      <c r="AB9" s="286" t="s">
        <v>273</v>
      </c>
      <c r="AC9" s="287" t="s">
        <v>288</v>
      </c>
      <c r="AD9" s="528"/>
      <c r="AE9" s="286" t="s">
        <v>272</v>
      </c>
      <c r="AF9" s="288" t="s">
        <v>320</v>
      </c>
      <c r="AG9" s="286" t="s">
        <v>273</v>
      </c>
      <c r="AH9" s="287" t="s">
        <v>288</v>
      </c>
      <c r="AI9" s="528"/>
      <c r="AJ9" s="286" t="s">
        <v>272</v>
      </c>
      <c r="AK9" s="288" t="s">
        <v>320</v>
      </c>
      <c r="AL9" s="286" t="s">
        <v>273</v>
      </c>
      <c r="AM9" s="287" t="s">
        <v>288</v>
      </c>
      <c r="AN9" s="528"/>
      <c r="AO9" s="286" t="s">
        <v>272</v>
      </c>
      <c r="AP9" s="288" t="s">
        <v>320</v>
      </c>
      <c r="AQ9" s="286" t="s">
        <v>273</v>
      </c>
      <c r="AR9" s="287" t="s">
        <v>288</v>
      </c>
      <c r="AS9" s="528"/>
      <c r="AT9" s="286" t="s">
        <v>272</v>
      </c>
      <c r="AU9" s="288" t="s">
        <v>320</v>
      </c>
      <c r="AV9" s="286" t="s">
        <v>273</v>
      </c>
      <c r="AW9" s="287" t="s">
        <v>288</v>
      </c>
      <c r="AX9" s="528"/>
      <c r="AY9" s="286" t="s">
        <v>272</v>
      </c>
      <c r="AZ9" s="288" t="s">
        <v>320</v>
      </c>
      <c r="BA9" s="286" t="s">
        <v>273</v>
      </c>
      <c r="BB9" s="287" t="s">
        <v>288</v>
      </c>
      <c r="BC9" s="563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</row>
    <row r="10" spans="1:114" ht="24" customHeight="1" thickBot="1" thickTop="1">
      <c r="A10" s="289">
        <v>1</v>
      </c>
      <c r="B10" s="289">
        <f>A10+1</f>
        <v>2</v>
      </c>
      <c r="C10" s="289">
        <f aca="true" t="shared" si="0" ref="C10:O10">B10+1</f>
        <v>3</v>
      </c>
      <c r="D10" s="289">
        <f t="shared" si="0"/>
        <v>4</v>
      </c>
      <c r="E10" s="289">
        <f t="shared" si="0"/>
        <v>5</v>
      </c>
      <c r="F10" s="289">
        <f t="shared" si="0"/>
        <v>6</v>
      </c>
      <c r="G10" s="289">
        <f>F10+1</f>
        <v>7</v>
      </c>
      <c r="H10" s="289">
        <v>8</v>
      </c>
      <c r="I10" s="289">
        <v>9</v>
      </c>
      <c r="J10" s="289">
        <f t="shared" si="0"/>
        <v>10</v>
      </c>
      <c r="K10" s="289">
        <f t="shared" si="0"/>
        <v>11</v>
      </c>
      <c r="L10" s="289">
        <f t="shared" si="0"/>
        <v>12</v>
      </c>
      <c r="M10" s="289">
        <f t="shared" si="0"/>
        <v>13</v>
      </c>
      <c r="N10" s="289">
        <f t="shared" si="0"/>
        <v>14</v>
      </c>
      <c r="O10" s="289">
        <f t="shared" si="0"/>
        <v>15</v>
      </c>
      <c r="P10" s="289">
        <f>O10+1</f>
        <v>16</v>
      </c>
      <c r="Q10" s="289">
        <f aca="true" t="shared" si="1" ref="Q10:BC10">P10+1</f>
        <v>17</v>
      </c>
      <c r="R10" s="289">
        <f t="shared" si="1"/>
        <v>18</v>
      </c>
      <c r="S10" s="289">
        <f t="shared" si="1"/>
        <v>19</v>
      </c>
      <c r="T10" s="289">
        <f t="shared" si="1"/>
        <v>20</v>
      </c>
      <c r="U10" s="289">
        <f t="shared" si="1"/>
        <v>21</v>
      </c>
      <c r="V10" s="289">
        <f t="shared" si="1"/>
        <v>22</v>
      </c>
      <c r="W10" s="289">
        <f t="shared" si="1"/>
        <v>23</v>
      </c>
      <c r="X10" s="289">
        <f t="shared" si="1"/>
        <v>24</v>
      </c>
      <c r="Y10" s="289">
        <f t="shared" si="1"/>
        <v>25</v>
      </c>
      <c r="Z10" s="289">
        <f t="shared" si="1"/>
        <v>26</v>
      </c>
      <c r="AA10" s="289">
        <f t="shared" si="1"/>
        <v>27</v>
      </c>
      <c r="AB10" s="289">
        <f t="shared" si="1"/>
        <v>28</v>
      </c>
      <c r="AC10" s="289">
        <f t="shared" si="1"/>
        <v>29</v>
      </c>
      <c r="AD10" s="289">
        <f t="shared" si="1"/>
        <v>30</v>
      </c>
      <c r="AE10" s="289">
        <f t="shared" si="1"/>
        <v>31</v>
      </c>
      <c r="AF10" s="289">
        <f t="shared" si="1"/>
        <v>32</v>
      </c>
      <c r="AG10" s="289">
        <f t="shared" si="1"/>
        <v>33</v>
      </c>
      <c r="AH10" s="289">
        <f t="shared" si="1"/>
        <v>34</v>
      </c>
      <c r="AI10" s="289">
        <f t="shared" si="1"/>
        <v>35</v>
      </c>
      <c r="AJ10" s="289">
        <f t="shared" si="1"/>
        <v>36</v>
      </c>
      <c r="AK10" s="289">
        <f t="shared" si="1"/>
        <v>37</v>
      </c>
      <c r="AL10" s="289">
        <f t="shared" si="1"/>
        <v>38</v>
      </c>
      <c r="AM10" s="289">
        <f t="shared" si="1"/>
        <v>39</v>
      </c>
      <c r="AN10" s="289">
        <f t="shared" si="1"/>
        <v>40</v>
      </c>
      <c r="AO10" s="289">
        <f t="shared" si="1"/>
        <v>41</v>
      </c>
      <c r="AP10" s="289">
        <f t="shared" si="1"/>
        <v>42</v>
      </c>
      <c r="AQ10" s="289">
        <f t="shared" si="1"/>
        <v>43</v>
      </c>
      <c r="AR10" s="289">
        <f t="shared" si="1"/>
        <v>44</v>
      </c>
      <c r="AS10" s="289">
        <f t="shared" si="1"/>
        <v>45</v>
      </c>
      <c r="AT10" s="289">
        <f t="shared" si="1"/>
        <v>46</v>
      </c>
      <c r="AU10" s="289">
        <f t="shared" si="1"/>
        <v>47</v>
      </c>
      <c r="AV10" s="289">
        <f t="shared" si="1"/>
        <v>48</v>
      </c>
      <c r="AW10" s="289">
        <f t="shared" si="1"/>
        <v>49</v>
      </c>
      <c r="AX10" s="289">
        <f t="shared" si="1"/>
        <v>50</v>
      </c>
      <c r="AY10" s="289">
        <f t="shared" si="1"/>
        <v>51</v>
      </c>
      <c r="AZ10" s="289">
        <f t="shared" si="1"/>
        <v>52</v>
      </c>
      <c r="BA10" s="289">
        <f t="shared" si="1"/>
        <v>53</v>
      </c>
      <c r="BB10" s="289">
        <f t="shared" si="1"/>
        <v>54</v>
      </c>
      <c r="BC10" s="290">
        <f t="shared" si="1"/>
        <v>55</v>
      </c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</row>
    <row r="11" spans="1:114" ht="22.5" customHeight="1" thickTop="1">
      <c r="A11" s="557" t="s">
        <v>348</v>
      </c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8"/>
      <c r="AV11" s="558"/>
      <c r="AW11" s="558"/>
      <c r="AX11" s="558"/>
      <c r="AY11" s="558"/>
      <c r="AZ11" s="558"/>
      <c r="BA11" s="558"/>
      <c r="BB11" s="558"/>
      <c r="BC11" s="558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</row>
    <row r="12" spans="1:114" ht="22.5" customHeight="1" thickBot="1">
      <c r="A12" s="559" t="s">
        <v>350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</row>
    <row r="13" spans="1:114" ht="22.5" customHeight="1">
      <c r="A13" s="291" t="s">
        <v>403</v>
      </c>
      <c r="B13" s="292" t="s">
        <v>364</v>
      </c>
      <c r="C13" s="291">
        <v>2</v>
      </c>
      <c r="D13" s="291"/>
      <c r="E13" s="291"/>
      <c r="F13" s="291"/>
      <c r="G13" s="291"/>
      <c r="H13" s="291"/>
      <c r="I13" s="291">
        <v>4</v>
      </c>
      <c r="J13" s="293">
        <f>I13*30</f>
        <v>120</v>
      </c>
      <c r="K13" s="293">
        <f>SUM(L13:N13)</f>
        <v>30</v>
      </c>
      <c r="L13" s="291">
        <v>16</v>
      </c>
      <c r="M13" s="291">
        <v>14</v>
      </c>
      <c r="N13" s="291"/>
      <c r="O13" s="294">
        <f>J13-K13</f>
        <v>90</v>
      </c>
      <c r="P13" s="295"/>
      <c r="Q13" s="296"/>
      <c r="R13" s="296"/>
      <c r="S13" s="296"/>
      <c r="T13" s="297"/>
      <c r="U13" s="295">
        <v>16</v>
      </c>
      <c r="V13" s="296">
        <v>14</v>
      </c>
      <c r="W13" s="296"/>
      <c r="X13" s="296">
        <f>O13</f>
        <v>90</v>
      </c>
      <c r="Y13" s="297">
        <v>4</v>
      </c>
      <c r="Z13" s="295"/>
      <c r="AA13" s="296"/>
      <c r="AB13" s="296"/>
      <c r="AC13" s="296"/>
      <c r="AD13" s="297"/>
      <c r="AE13" s="295"/>
      <c r="AF13" s="296"/>
      <c r="AG13" s="296"/>
      <c r="AH13" s="296"/>
      <c r="AI13" s="297"/>
      <c r="AJ13" s="295"/>
      <c r="AK13" s="296"/>
      <c r="AL13" s="296"/>
      <c r="AM13" s="296"/>
      <c r="AN13" s="297"/>
      <c r="AO13" s="295"/>
      <c r="AP13" s="296"/>
      <c r="AQ13" s="296"/>
      <c r="AR13" s="296"/>
      <c r="AS13" s="297"/>
      <c r="AT13" s="295"/>
      <c r="AU13" s="296"/>
      <c r="AV13" s="296"/>
      <c r="AW13" s="296"/>
      <c r="AX13" s="297"/>
      <c r="AY13" s="295"/>
      <c r="AZ13" s="296"/>
      <c r="BA13" s="296"/>
      <c r="BB13" s="296"/>
      <c r="BC13" s="297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</row>
    <row r="14" spans="1:114" ht="22.5" customHeight="1">
      <c r="A14" s="291" t="s">
        <v>404</v>
      </c>
      <c r="B14" s="292" t="s">
        <v>366</v>
      </c>
      <c r="C14" s="291">
        <v>4</v>
      </c>
      <c r="D14" s="291"/>
      <c r="E14" s="291"/>
      <c r="F14" s="291"/>
      <c r="G14" s="291"/>
      <c r="H14" s="291"/>
      <c r="I14" s="291">
        <v>4</v>
      </c>
      <c r="J14" s="293">
        <f aca="true" t="shared" si="2" ref="J14:J23">I14*30</f>
        <v>120</v>
      </c>
      <c r="K14" s="293">
        <f aca="true" t="shared" si="3" ref="K14:K23">SUM(L14:N14)</f>
        <v>30</v>
      </c>
      <c r="L14" s="291">
        <v>16</v>
      </c>
      <c r="M14" s="291">
        <v>14</v>
      </c>
      <c r="N14" s="291"/>
      <c r="O14" s="294">
        <f>J14-K14</f>
        <v>90</v>
      </c>
      <c r="P14" s="298"/>
      <c r="Q14" s="291"/>
      <c r="R14" s="291"/>
      <c r="S14" s="291"/>
      <c r="T14" s="299"/>
      <c r="U14" s="298"/>
      <c r="V14" s="291"/>
      <c r="W14" s="291"/>
      <c r="X14" s="291"/>
      <c r="Y14" s="299"/>
      <c r="Z14" s="298"/>
      <c r="AA14" s="291"/>
      <c r="AB14" s="291"/>
      <c r="AC14" s="291"/>
      <c r="AD14" s="299"/>
      <c r="AE14" s="298">
        <v>16</v>
      </c>
      <c r="AF14" s="291">
        <v>14</v>
      </c>
      <c r="AG14" s="291"/>
      <c r="AH14" s="291">
        <f>O14</f>
        <v>90</v>
      </c>
      <c r="AI14" s="299">
        <v>4</v>
      </c>
      <c r="AJ14" s="298"/>
      <c r="AK14" s="291"/>
      <c r="AL14" s="291"/>
      <c r="AM14" s="291"/>
      <c r="AN14" s="299"/>
      <c r="AO14" s="298"/>
      <c r="AP14" s="291"/>
      <c r="AQ14" s="291"/>
      <c r="AR14" s="291"/>
      <c r="AS14" s="299"/>
      <c r="AT14" s="298"/>
      <c r="AU14" s="291"/>
      <c r="AV14" s="291"/>
      <c r="AW14" s="291"/>
      <c r="AX14" s="299"/>
      <c r="AY14" s="298"/>
      <c r="AZ14" s="291"/>
      <c r="BA14" s="291"/>
      <c r="BB14" s="291"/>
      <c r="BC14" s="29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</row>
    <row r="15" spans="1:114" ht="40.5" customHeight="1">
      <c r="A15" s="291" t="s">
        <v>405</v>
      </c>
      <c r="B15" s="292" t="s">
        <v>367</v>
      </c>
      <c r="C15" s="291"/>
      <c r="D15" s="291">
        <v>5</v>
      </c>
      <c r="E15" s="291"/>
      <c r="F15" s="291"/>
      <c r="G15" s="291"/>
      <c r="H15" s="291"/>
      <c r="I15" s="291">
        <v>3</v>
      </c>
      <c r="J15" s="293">
        <f t="shared" si="2"/>
        <v>90</v>
      </c>
      <c r="K15" s="293">
        <f t="shared" si="3"/>
        <v>30</v>
      </c>
      <c r="L15" s="291"/>
      <c r="M15" s="291">
        <v>30</v>
      </c>
      <c r="N15" s="291"/>
      <c r="O15" s="294">
        <f>J15-K15</f>
        <v>60</v>
      </c>
      <c r="P15" s="298"/>
      <c r="Q15" s="291"/>
      <c r="R15" s="291"/>
      <c r="S15" s="291"/>
      <c r="T15" s="299"/>
      <c r="U15" s="298"/>
      <c r="V15" s="291"/>
      <c r="W15" s="291"/>
      <c r="X15" s="291"/>
      <c r="Y15" s="299"/>
      <c r="Z15" s="298"/>
      <c r="AA15" s="291"/>
      <c r="AB15" s="291"/>
      <c r="AC15" s="291"/>
      <c r="AD15" s="299"/>
      <c r="AE15" s="298"/>
      <c r="AF15" s="291"/>
      <c r="AG15" s="291"/>
      <c r="AH15" s="291"/>
      <c r="AI15" s="299"/>
      <c r="AJ15" s="298"/>
      <c r="AK15" s="291">
        <v>30</v>
      </c>
      <c r="AL15" s="291"/>
      <c r="AM15" s="291">
        <f>O15</f>
        <v>60</v>
      </c>
      <c r="AN15" s="299">
        <v>3</v>
      </c>
      <c r="AO15" s="298"/>
      <c r="AP15" s="291"/>
      <c r="AQ15" s="291"/>
      <c r="AR15" s="291"/>
      <c r="AS15" s="299"/>
      <c r="AT15" s="298"/>
      <c r="AU15" s="291"/>
      <c r="AV15" s="291"/>
      <c r="AW15" s="291"/>
      <c r="AX15" s="299"/>
      <c r="AY15" s="298"/>
      <c r="AZ15" s="291"/>
      <c r="BA15" s="291"/>
      <c r="BB15" s="291"/>
      <c r="BC15" s="29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</row>
    <row r="16" spans="1:114" ht="24.75" customHeight="1">
      <c r="A16" s="291" t="s">
        <v>406</v>
      </c>
      <c r="B16" s="292" t="s">
        <v>542</v>
      </c>
      <c r="C16" s="291"/>
      <c r="D16" s="291" t="s">
        <v>401</v>
      </c>
      <c r="E16" s="291"/>
      <c r="F16" s="291"/>
      <c r="G16" s="291"/>
      <c r="H16" s="291"/>
      <c r="I16" s="291">
        <v>16</v>
      </c>
      <c r="J16" s="293">
        <f>I16*30</f>
        <v>480</v>
      </c>
      <c r="K16" s="293">
        <f t="shared" si="3"/>
        <v>160</v>
      </c>
      <c r="L16" s="291"/>
      <c r="M16" s="291">
        <v>160</v>
      </c>
      <c r="N16" s="291"/>
      <c r="O16" s="294">
        <f>J16-K16</f>
        <v>320</v>
      </c>
      <c r="P16" s="300"/>
      <c r="Q16" s="291">
        <v>20</v>
      </c>
      <c r="R16" s="291"/>
      <c r="S16" s="291">
        <v>40</v>
      </c>
      <c r="T16" s="301">
        <v>2</v>
      </c>
      <c r="U16" s="300"/>
      <c r="V16" s="291">
        <v>20</v>
      </c>
      <c r="W16" s="291"/>
      <c r="X16" s="291">
        <v>40</v>
      </c>
      <c r="Y16" s="301">
        <v>2</v>
      </c>
      <c r="Z16" s="300"/>
      <c r="AA16" s="291">
        <v>20</v>
      </c>
      <c r="AB16" s="291"/>
      <c r="AC16" s="291">
        <v>40</v>
      </c>
      <c r="AD16" s="301">
        <v>2</v>
      </c>
      <c r="AE16" s="300"/>
      <c r="AF16" s="291">
        <v>20</v>
      </c>
      <c r="AG16" s="291"/>
      <c r="AH16" s="291">
        <v>40</v>
      </c>
      <c r="AI16" s="301">
        <v>2</v>
      </c>
      <c r="AJ16" s="300"/>
      <c r="AK16" s="291">
        <v>20</v>
      </c>
      <c r="AL16" s="291"/>
      <c r="AM16" s="291">
        <v>40</v>
      </c>
      <c r="AN16" s="301">
        <v>2</v>
      </c>
      <c r="AO16" s="300"/>
      <c r="AP16" s="291">
        <v>20</v>
      </c>
      <c r="AQ16" s="291"/>
      <c r="AR16" s="291">
        <v>40</v>
      </c>
      <c r="AS16" s="301">
        <v>2</v>
      </c>
      <c r="AT16" s="300"/>
      <c r="AU16" s="291">
        <v>20</v>
      </c>
      <c r="AV16" s="291"/>
      <c r="AW16" s="291">
        <v>40</v>
      </c>
      <c r="AX16" s="301">
        <v>2</v>
      </c>
      <c r="AY16" s="300"/>
      <c r="AZ16" s="291">
        <v>20</v>
      </c>
      <c r="BA16" s="291"/>
      <c r="BB16" s="291">
        <v>40</v>
      </c>
      <c r="BC16" s="301">
        <v>2</v>
      </c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</row>
    <row r="17" spans="1:114" ht="39.75" customHeight="1">
      <c r="A17" s="291" t="s">
        <v>407</v>
      </c>
      <c r="B17" s="292" t="s">
        <v>396</v>
      </c>
      <c r="C17" s="291"/>
      <c r="D17" s="291">
        <v>4</v>
      </c>
      <c r="E17" s="291"/>
      <c r="F17" s="291"/>
      <c r="G17" s="291"/>
      <c r="H17" s="291"/>
      <c r="I17" s="291">
        <v>3</v>
      </c>
      <c r="J17" s="293">
        <f>I17*30</f>
        <v>90</v>
      </c>
      <c r="K17" s="293">
        <f t="shared" si="3"/>
        <v>30</v>
      </c>
      <c r="L17" s="291">
        <v>16</v>
      </c>
      <c r="M17" s="291">
        <v>14</v>
      </c>
      <c r="N17" s="291"/>
      <c r="O17" s="294">
        <v>60</v>
      </c>
      <c r="P17" s="300"/>
      <c r="Q17" s="291"/>
      <c r="R17" s="291"/>
      <c r="S17" s="291"/>
      <c r="T17" s="301"/>
      <c r="U17" s="300"/>
      <c r="V17" s="291"/>
      <c r="W17" s="291"/>
      <c r="X17" s="291"/>
      <c r="Y17" s="301"/>
      <c r="Z17" s="300"/>
      <c r="AA17" s="291"/>
      <c r="AB17" s="291"/>
      <c r="AC17" s="291"/>
      <c r="AD17" s="301"/>
      <c r="AE17" s="300">
        <v>16</v>
      </c>
      <c r="AF17" s="291">
        <v>14</v>
      </c>
      <c r="AG17" s="291"/>
      <c r="AH17" s="291">
        <v>60</v>
      </c>
      <c r="AI17" s="301">
        <v>3</v>
      </c>
      <c r="AJ17" s="300"/>
      <c r="AK17" s="291"/>
      <c r="AL17" s="291"/>
      <c r="AM17" s="291"/>
      <c r="AN17" s="301"/>
      <c r="AO17" s="300"/>
      <c r="AP17" s="291"/>
      <c r="AQ17" s="291"/>
      <c r="AR17" s="291"/>
      <c r="AS17" s="301"/>
      <c r="AT17" s="300"/>
      <c r="AU17" s="291"/>
      <c r="AV17" s="291"/>
      <c r="AW17" s="291"/>
      <c r="AX17" s="301"/>
      <c r="AY17" s="298"/>
      <c r="AZ17" s="291"/>
      <c r="BA17" s="291"/>
      <c r="BB17" s="291"/>
      <c r="BC17" s="29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</row>
    <row r="18" spans="1:114" ht="26.25" customHeight="1">
      <c r="A18" s="291" t="s">
        <v>408</v>
      </c>
      <c r="B18" s="302" t="s">
        <v>397</v>
      </c>
      <c r="C18" s="291"/>
      <c r="D18" s="291">
        <v>2</v>
      </c>
      <c r="E18" s="291"/>
      <c r="F18" s="291"/>
      <c r="G18" s="291"/>
      <c r="H18" s="291"/>
      <c r="I18" s="291">
        <v>3</v>
      </c>
      <c r="J18" s="293">
        <f>I18*30</f>
        <v>90</v>
      </c>
      <c r="K18" s="293">
        <f t="shared" si="3"/>
        <v>30</v>
      </c>
      <c r="L18" s="291">
        <v>16</v>
      </c>
      <c r="M18" s="291">
        <v>14</v>
      </c>
      <c r="N18" s="291"/>
      <c r="O18" s="294">
        <v>60</v>
      </c>
      <c r="P18" s="300"/>
      <c r="Q18" s="291"/>
      <c r="R18" s="291"/>
      <c r="S18" s="291"/>
      <c r="T18" s="301"/>
      <c r="U18" s="300">
        <v>16</v>
      </c>
      <c r="V18" s="291">
        <v>14</v>
      </c>
      <c r="W18" s="291"/>
      <c r="X18" s="291">
        <v>60</v>
      </c>
      <c r="Y18" s="301">
        <v>3</v>
      </c>
      <c r="Z18" s="300"/>
      <c r="AA18" s="291"/>
      <c r="AB18" s="291"/>
      <c r="AC18" s="291"/>
      <c r="AD18" s="301"/>
      <c r="AE18" s="300"/>
      <c r="AF18" s="291"/>
      <c r="AG18" s="291"/>
      <c r="AH18" s="291"/>
      <c r="AI18" s="301"/>
      <c r="AJ18" s="300"/>
      <c r="AK18" s="291"/>
      <c r="AL18" s="291"/>
      <c r="AM18" s="291"/>
      <c r="AN18" s="301"/>
      <c r="AO18" s="300"/>
      <c r="AP18" s="291"/>
      <c r="AQ18" s="291"/>
      <c r="AR18" s="291"/>
      <c r="AS18" s="301"/>
      <c r="AT18" s="300"/>
      <c r="AU18" s="291"/>
      <c r="AV18" s="291"/>
      <c r="AW18" s="291"/>
      <c r="AX18" s="301"/>
      <c r="AY18" s="298"/>
      <c r="AZ18" s="291"/>
      <c r="BA18" s="291"/>
      <c r="BB18" s="291"/>
      <c r="BC18" s="29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</row>
    <row r="19" spans="1:114" ht="26.25" customHeight="1">
      <c r="A19" s="291" t="s">
        <v>409</v>
      </c>
      <c r="B19" s="302" t="s">
        <v>398</v>
      </c>
      <c r="C19" s="291"/>
      <c r="D19" s="291">
        <v>6</v>
      </c>
      <c r="E19" s="291"/>
      <c r="F19" s="291"/>
      <c r="G19" s="291"/>
      <c r="H19" s="291"/>
      <c r="I19" s="291">
        <v>3</v>
      </c>
      <c r="J19" s="293">
        <f>I19*30</f>
        <v>90</v>
      </c>
      <c r="K19" s="293">
        <f t="shared" si="3"/>
        <v>30</v>
      </c>
      <c r="L19" s="291">
        <v>16</v>
      </c>
      <c r="M19" s="291">
        <v>14</v>
      </c>
      <c r="N19" s="291"/>
      <c r="O19" s="294">
        <v>60</v>
      </c>
      <c r="P19" s="300"/>
      <c r="Q19" s="291"/>
      <c r="R19" s="291"/>
      <c r="S19" s="291"/>
      <c r="T19" s="301"/>
      <c r="U19" s="300"/>
      <c r="V19" s="291"/>
      <c r="W19" s="291"/>
      <c r="X19" s="291"/>
      <c r="Y19" s="301"/>
      <c r="Z19" s="300"/>
      <c r="AA19" s="291"/>
      <c r="AB19" s="291"/>
      <c r="AC19" s="291"/>
      <c r="AD19" s="301"/>
      <c r="AE19" s="300"/>
      <c r="AF19" s="291"/>
      <c r="AG19" s="291"/>
      <c r="AH19" s="291"/>
      <c r="AI19" s="301"/>
      <c r="AJ19" s="300"/>
      <c r="AK19" s="291"/>
      <c r="AL19" s="291"/>
      <c r="AM19" s="291"/>
      <c r="AN19" s="301"/>
      <c r="AO19" s="300">
        <v>16</v>
      </c>
      <c r="AP19" s="291">
        <v>14</v>
      </c>
      <c r="AQ19" s="291"/>
      <c r="AR19" s="291">
        <v>60</v>
      </c>
      <c r="AS19" s="301">
        <v>3</v>
      </c>
      <c r="AT19" s="300"/>
      <c r="AU19" s="291"/>
      <c r="AV19" s="291"/>
      <c r="AW19" s="291"/>
      <c r="AX19" s="301"/>
      <c r="AY19" s="298"/>
      <c r="AZ19" s="291"/>
      <c r="BA19" s="291"/>
      <c r="BB19" s="291"/>
      <c r="BC19" s="29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</row>
    <row r="20" spans="1:114" ht="22.5" customHeight="1">
      <c r="A20" s="291" t="s">
        <v>410</v>
      </c>
      <c r="B20" s="292" t="s">
        <v>464</v>
      </c>
      <c r="C20" s="291" t="s">
        <v>383</v>
      </c>
      <c r="D20" s="291"/>
      <c r="E20" s="291"/>
      <c r="F20" s="291"/>
      <c r="G20" s="291" t="s">
        <v>383</v>
      </c>
      <c r="H20" s="291"/>
      <c r="I20" s="291">
        <v>10</v>
      </c>
      <c r="J20" s="293">
        <f t="shared" si="2"/>
        <v>300</v>
      </c>
      <c r="K20" s="293">
        <f t="shared" si="3"/>
        <v>80</v>
      </c>
      <c r="L20" s="291">
        <f>P20+U20</f>
        <v>52</v>
      </c>
      <c r="M20" s="291">
        <f>V20</f>
        <v>0</v>
      </c>
      <c r="N20" s="291">
        <f>R20+W20</f>
        <v>28</v>
      </c>
      <c r="O20" s="294">
        <f>J20-K20</f>
        <v>220</v>
      </c>
      <c r="P20" s="300">
        <v>26</v>
      </c>
      <c r="Q20" s="291"/>
      <c r="R20" s="291">
        <v>14</v>
      </c>
      <c r="S20" s="291">
        <v>110</v>
      </c>
      <c r="T20" s="301">
        <v>5</v>
      </c>
      <c r="U20" s="300">
        <v>26</v>
      </c>
      <c r="V20" s="291"/>
      <c r="W20" s="291">
        <v>14</v>
      </c>
      <c r="X20" s="291">
        <v>110</v>
      </c>
      <c r="Y20" s="301">
        <v>5</v>
      </c>
      <c r="Z20" s="300"/>
      <c r="AA20" s="291"/>
      <c r="AB20" s="291"/>
      <c r="AC20" s="291"/>
      <c r="AD20" s="301"/>
      <c r="AE20" s="300"/>
      <c r="AF20" s="291"/>
      <c r="AG20" s="291"/>
      <c r="AH20" s="291"/>
      <c r="AI20" s="301"/>
      <c r="AJ20" s="300"/>
      <c r="AK20" s="291"/>
      <c r="AL20" s="291"/>
      <c r="AM20" s="291"/>
      <c r="AN20" s="301"/>
      <c r="AO20" s="300"/>
      <c r="AP20" s="291"/>
      <c r="AQ20" s="291"/>
      <c r="AR20" s="291"/>
      <c r="AS20" s="301"/>
      <c r="AT20" s="300"/>
      <c r="AU20" s="291"/>
      <c r="AV20" s="291"/>
      <c r="AW20" s="291"/>
      <c r="AX20" s="301"/>
      <c r="AY20" s="298"/>
      <c r="AZ20" s="291"/>
      <c r="BA20" s="291"/>
      <c r="BB20" s="291"/>
      <c r="BC20" s="29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</row>
    <row r="21" spans="1:114" ht="22.5" customHeight="1">
      <c r="A21" s="291" t="s">
        <v>411</v>
      </c>
      <c r="B21" s="292" t="s">
        <v>465</v>
      </c>
      <c r="C21" s="291" t="s">
        <v>437</v>
      </c>
      <c r="D21" s="291"/>
      <c r="E21" s="291"/>
      <c r="F21" s="291"/>
      <c r="G21" s="291">
        <v>3</v>
      </c>
      <c r="H21" s="291"/>
      <c r="I21" s="291">
        <v>12</v>
      </c>
      <c r="J21" s="293">
        <f t="shared" si="2"/>
        <v>360</v>
      </c>
      <c r="K21" s="293">
        <f t="shared" si="3"/>
        <v>90</v>
      </c>
      <c r="L21" s="291">
        <f>P21+U21+Z21</f>
        <v>48</v>
      </c>
      <c r="M21" s="291"/>
      <c r="N21" s="291">
        <f>R21+W21+AB21</f>
        <v>42</v>
      </c>
      <c r="O21" s="294">
        <f>J21-K21</f>
        <v>270</v>
      </c>
      <c r="P21" s="300">
        <v>16</v>
      </c>
      <c r="Q21" s="291"/>
      <c r="R21" s="291">
        <v>14</v>
      </c>
      <c r="S21" s="291">
        <v>90</v>
      </c>
      <c r="T21" s="301">
        <v>4</v>
      </c>
      <c r="U21" s="300">
        <v>16</v>
      </c>
      <c r="V21" s="291"/>
      <c r="W21" s="291">
        <v>14</v>
      </c>
      <c r="X21" s="291">
        <v>90</v>
      </c>
      <c r="Y21" s="301">
        <v>4</v>
      </c>
      <c r="Z21" s="300">
        <v>16</v>
      </c>
      <c r="AA21" s="291"/>
      <c r="AB21" s="291">
        <v>14</v>
      </c>
      <c r="AC21" s="291">
        <v>90</v>
      </c>
      <c r="AD21" s="301">
        <v>4</v>
      </c>
      <c r="AE21" s="300"/>
      <c r="AF21" s="291"/>
      <c r="AG21" s="291"/>
      <c r="AH21" s="291"/>
      <c r="AI21" s="301"/>
      <c r="AJ21" s="300"/>
      <c r="AK21" s="291"/>
      <c r="AL21" s="291"/>
      <c r="AM21" s="291"/>
      <c r="AN21" s="301"/>
      <c r="AO21" s="300"/>
      <c r="AP21" s="291"/>
      <c r="AQ21" s="291"/>
      <c r="AR21" s="291"/>
      <c r="AS21" s="301"/>
      <c r="AT21" s="300"/>
      <c r="AU21" s="291"/>
      <c r="AV21" s="291"/>
      <c r="AW21" s="291"/>
      <c r="AX21" s="301"/>
      <c r="AY21" s="298"/>
      <c r="AZ21" s="291"/>
      <c r="BA21" s="291"/>
      <c r="BB21" s="291"/>
      <c r="BC21" s="29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</row>
    <row r="22" spans="1:114" ht="22.5" customHeight="1">
      <c r="A22" s="291" t="s">
        <v>412</v>
      </c>
      <c r="B22" s="292" t="s">
        <v>470</v>
      </c>
      <c r="C22" s="291"/>
      <c r="D22" s="291">
        <v>3</v>
      </c>
      <c r="E22" s="291"/>
      <c r="F22" s="291"/>
      <c r="G22" s="291">
        <v>3</v>
      </c>
      <c r="H22" s="291"/>
      <c r="I22" s="291">
        <v>3</v>
      </c>
      <c r="J22" s="293">
        <f t="shared" si="2"/>
        <v>90</v>
      </c>
      <c r="K22" s="293">
        <f t="shared" si="3"/>
        <v>30</v>
      </c>
      <c r="L22" s="291">
        <v>16</v>
      </c>
      <c r="M22" s="291"/>
      <c r="N22" s="291">
        <v>14</v>
      </c>
      <c r="O22" s="294">
        <v>60</v>
      </c>
      <c r="P22" s="300"/>
      <c r="Q22" s="291"/>
      <c r="R22" s="291"/>
      <c r="S22" s="291"/>
      <c r="T22" s="301"/>
      <c r="U22" s="300"/>
      <c r="V22" s="291"/>
      <c r="W22" s="291"/>
      <c r="X22" s="291"/>
      <c r="Y22" s="301"/>
      <c r="Z22" s="300">
        <v>16</v>
      </c>
      <c r="AA22" s="291"/>
      <c r="AB22" s="291">
        <v>14</v>
      </c>
      <c r="AC22" s="291">
        <v>60</v>
      </c>
      <c r="AD22" s="301">
        <v>3</v>
      </c>
      <c r="AE22" s="300"/>
      <c r="AF22" s="291"/>
      <c r="AG22" s="291"/>
      <c r="AH22" s="291"/>
      <c r="AI22" s="301"/>
      <c r="AJ22" s="300"/>
      <c r="AK22" s="291"/>
      <c r="AL22" s="291"/>
      <c r="AM22" s="291"/>
      <c r="AN22" s="301"/>
      <c r="AO22" s="300"/>
      <c r="AP22" s="291"/>
      <c r="AQ22" s="291"/>
      <c r="AR22" s="291"/>
      <c r="AS22" s="301"/>
      <c r="AT22" s="300"/>
      <c r="AU22" s="291"/>
      <c r="AV22" s="291"/>
      <c r="AW22" s="291"/>
      <c r="AX22" s="301"/>
      <c r="AY22" s="298"/>
      <c r="AZ22" s="291"/>
      <c r="BA22" s="291"/>
      <c r="BB22" s="291"/>
      <c r="BC22" s="29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</row>
    <row r="23" spans="1:114" ht="22.5" customHeight="1" thickBot="1">
      <c r="A23" s="291" t="s">
        <v>413</v>
      </c>
      <c r="B23" s="292" t="s">
        <v>374</v>
      </c>
      <c r="C23" s="291"/>
      <c r="D23" s="291" t="s">
        <v>400</v>
      </c>
      <c r="E23" s="291"/>
      <c r="F23" s="291"/>
      <c r="G23" s="291"/>
      <c r="H23" s="291"/>
      <c r="I23" s="291">
        <v>12</v>
      </c>
      <c r="J23" s="293">
        <f t="shared" si="2"/>
        <v>360</v>
      </c>
      <c r="K23" s="293">
        <f t="shared" si="3"/>
        <v>240</v>
      </c>
      <c r="L23" s="291"/>
      <c r="M23" s="291">
        <v>240</v>
      </c>
      <c r="N23" s="291"/>
      <c r="O23" s="294">
        <v>120</v>
      </c>
      <c r="P23" s="300"/>
      <c r="Q23" s="291">
        <v>64</v>
      </c>
      <c r="R23" s="291"/>
      <c r="S23" s="291">
        <v>26</v>
      </c>
      <c r="T23" s="301">
        <v>3</v>
      </c>
      <c r="U23" s="300"/>
      <c r="V23" s="291">
        <v>56</v>
      </c>
      <c r="W23" s="291"/>
      <c r="X23" s="291">
        <v>34</v>
      </c>
      <c r="Y23" s="301">
        <v>3</v>
      </c>
      <c r="Z23" s="300"/>
      <c r="AA23" s="291">
        <v>64</v>
      </c>
      <c r="AB23" s="291"/>
      <c r="AC23" s="291">
        <v>26</v>
      </c>
      <c r="AD23" s="301">
        <v>3</v>
      </c>
      <c r="AE23" s="300"/>
      <c r="AF23" s="291">
        <v>56</v>
      </c>
      <c r="AG23" s="291"/>
      <c r="AH23" s="291">
        <v>34</v>
      </c>
      <c r="AI23" s="301">
        <v>3</v>
      </c>
      <c r="AJ23" s="300"/>
      <c r="AK23" s="291"/>
      <c r="AL23" s="291"/>
      <c r="AM23" s="291"/>
      <c r="AN23" s="301"/>
      <c r="AO23" s="300"/>
      <c r="AP23" s="291"/>
      <c r="AQ23" s="291"/>
      <c r="AR23" s="291"/>
      <c r="AS23" s="301"/>
      <c r="AT23" s="300"/>
      <c r="AU23" s="291"/>
      <c r="AV23" s="291"/>
      <c r="AW23" s="291"/>
      <c r="AX23" s="301"/>
      <c r="AY23" s="298"/>
      <c r="AZ23" s="291"/>
      <c r="BA23" s="291"/>
      <c r="BB23" s="291"/>
      <c r="BC23" s="29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</row>
    <row r="24" spans="1:114" ht="22.5" customHeight="1" thickBot="1" thickTop="1">
      <c r="A24" s="503" t="s">
        <v>355</v>
      </c>
      <c r="B24" s="504"/>
      <c r="C24" s="303">
        <v>7</v>
      </c>
      <c r="D24" s="303">
        <v>13</v>
      </c>
      <c r="E24" s="303"/>
      <c r="F24" s="303">
        <f>SUM(F20:F23)</f>
        <v>0</v>
      </c>
      <c r="G24" s="303">
        <v>4</v>
      </c>
      <c r="H24" s="303">
        <f>SUM(H20:H23)</f>
        <v>0</v>
      </c>
      <c r="I24" s="303">
        <f aca="true" t="shared" si="4" ref="I24:BC24">SUM(I13:I23)</f>
        <v>73</v>
      </c>
      <c r="J24" s="303">
        <f t="shared" si="4"/>
        <v>2190</v>
      </c>
      <c r="K24" s="303">
        <f t="shared" si="4"/>
        <v>780</v>
      </c>
      <c r="L24" s="303">
        <f t="shared" si="4"/>
        <v>196</v>
      </c>
      <c r="M24" s="303">
        <f t="shared" si="4"/>
        <v>500</v>
      </c>
      <c r="N24" s="303">
        <f t="shared" si="4"/>
        <v>84</v>
      </c>
      <c r="O24" s="303">
        <f t="shared" si="4"/>
        <v>1410</v>
      </c>
      <c r="P24" s="303">
        <f t="shared" si="4"/>
        <v>42</v>
      </c>
      <c r="Q24" s="303">
        <f t="shared" si="4"/>
        <v>84</v>
      </c>
      <c r="R24" s="303">
        <f t="shared" si="4"/>
        <v>28</v>
      </c>
      <c r="S24" s="303">
        <f t="shared" si="4"/>
        <v>266</v>
      </c>
      <c r="T24" s="303">
        <f t="shared" si="4"/>
        <v>14</v>
      </c>
      <c r="U24" s="303">
        <f t="shared" si="4"/>
        <v>74</v>
      </c>
      <c r="V24" s="303">
        <f t="shared" si="4"/>
        <v>104</v>
      </c>
      <c r="W24" s="303">
        <f t="shared" si="4"/>
        <v>28</v>
      </c>
      <c r="X24" s="303">
        <f t="shared" si="4"/>
        <v>424</v>
      </c>
      <c r="Y24" s="303">
        <f t="shared" si="4"/>
        <v>21</v>
      </c>
      <c r="Z24" s="303">
        <f t="shared" si="4"/>
        <v>32</v>
      </c>
      <c r="AA24" s="303">
        <f t="shared" si="4"/>
        <v>84</v>
      </c>
      <c r="AB24" s="303">
        <f t="shared" si="4"/>
        <v>28</v>
      </c>
      <c r="AC24" s="303">
        <f t="shared" si="4"/>
        <v>216</v>
      </c>
      <c r="AD24" s="303">
        <f t="shared" si="4"/>
        <v>12</v>
      </c>
      <c r="AE24" s="303">
        <f t="shared" si="4"/>
        <v>32</v>
      </c>
      <c r="AF24" s="303">
        <f t="shared" si="4"/>
        <v>104</v>
      </c>
      <c r="AG24" s="303">
        <f t="shared" si="4"/>
        <v>0</v>
      </c>
      <c r="AH24" s="303">
        <f t="shared" si="4"/>
        <v>224</v>
      </c>
      <c r="AI24" s="303">
        <f t="shared" si="4"/>
        <v>12</v>
      </c>
      <c r="AJ24" s="303">
        <f t="shared" si="4"/>
        <v>0</v>
      </c>
      <c r="AK24" s="303">
        <f t="shared" si="4"/>
        <v>50</v>
      </c>
      <c r="AL24" s="303">
        <f t="shared" si="4"/>
        <v>0</v>
      </c>
      <c r="AM24" s="303">
        <f t="shared" si="4"/>
        <v>100</v>
      </c>
      <c r="AN24" s="303">
        <f t="shared" si="4"/>
        <v>5</v>
      </c>
      <c r="AO24" s="303">
        <f t="shared" si="4"/>
        <v>16</v>
      </c>
      <c r="AP24" s="303">
        <f t="shared" si="4"/>
        <v>34</v>
      </c>
      <c r="AQ24" s="303">
        <f t="shared" si="4"/>
        <v>0</v>
      </c>
      <c r="AR24" s="303">
        <f t="shared" si="4"/>
        <v>100</v>
      </c>
      <c r="AS24" s="303">
        <f t="shared" si="4"/>
        <v>5</v>
      </c>
      <c r="AT24" s="303">
        <f t="shared" si="4"/>
        <v>0</v>
      </c>
      <c r="AU24" s="303">
        <f t="shared" si="4"/>
        <v>20</v>
      </c>
      <c r="AV24" s="303">
        <f t="shared" si="4"/>
        <v>0</v>
      </c>
      <c r="AW24" s="303">
        <f t="shared" si="4"/>
        <v>40</v>
      </c>
      <c r="AX24" s="303">
        <f t="shared" si="4"/>
        <v>2</v>
      </c>
      <c r="AY24" s="303">
        <f t="shared" si="4"/>
        <v>0</v>
      </c>
      <c r="AZ24" s="303">
        <f t="shared" si="4"/>
        <v>20</v>
      </c>
      <c r="BA24" s="303">
        <f t="shared" si="4"/>
        <v>0</v>
      </c>
      <c r="BB24" s="303">
        <f t="shared" si="4"/>
        <v>40</v>
      </c>
      <c r="BC24" s="304">
        <f t="shared" si="4"/>
        <v>2</v>
      </c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</row>
    <row r="25" spans="1:114" ht="22.5" customHeight="1" thickTop="1">
      <c r="A25" s="505" t="s">
        <v>349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  <c r="BB25" s="529"/>
      <c r="BC25" s="52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</row>
    <row r="26" spans="1:114" ht="21" customHeight="1">
      <c r="A26" s="305" t="s">
        <v>496</v>
      </c>
      <c r="B26" s="292" t="s">
        <v>370</v>
      </c>
      <c r="C26" s="291">
        <v>3</v>
      </c>
      <c r="D26" s="291"/>
      <c r="E26" s="291"/>
      <c r="F26" s="291"/>
      <c r="G26" s="291">
        <v>3</v>
      </c>
      <c r="H26" s="291"/>
      <c r="I26" s="291">
        <v>4</v>
      </c>
      <c r="J26" s="293">
        <f>I26*30</f>
        <v>120</v>
      </c>
      <c r="K26" s="293">
        <v>30</v>
      </c>
      <c r="L26" s="291">
        <v>16</v>
      </c>
      <c r="M26" s="291"/>
      <c r="N26" s="291">
        <v>14</v>
      </c>
      <c r="O26" s="294">
        <f>J26-K26</f>
        <v>90</v>
      </c>
      <c r="P26" s="300"/>
      <c r="Q26" s="291"/>
      <c r="R26" s="291"/>
      <c r="S26" s="291"/>
      <c r="T26" s="301"/>
      <c r="U26" s="300"/>
      <c r="V26" s="291"/>
      <c r="W26" s="291"/>
      <c r="X26" s="291"/>
      <c r="Y26" s="301"/>
      <c r="Z26" s="300">
        <v>16</v>
      </c>
      <c r="AA26" s="291"/>
      <c r="AB26" s="291">
        <v>14</v>
      </c>
      <c r="AC26" s="291">
        <v>90</v>
      </c>
      <c r="AD26" s="301">
        <v>4</v>
      </c>
      <c r="AE26" s="300"/>
      <c r="AF26" s="291"/>
      <c r="AG26" s="291"/>
      <c r="AH26" s="291"/>
      <c r="AI26" s="301"/>
      <c r="AJ26" s="306"/>
      <c r="AK26" s="305"/>
      <c r="AL26" s="305"/>
      <c r="AM26" s="305"/>
      <c r="AN26" s="307"/>
      <c r="AO26" s="306"/>
      <c r="AP26" s="305"/>
      <c r="AQ26" s="305"/>
      <c r="AR26" s="305"/>
      <c r="AS26" s="307"/>
      <c r="AT26" s="306"/>
      <c r="AU26" s="305"/>
      <c r="AV26" s="305"/>
      <c r="AW26" s="305"/>
      <c r="AX26" s="307"/>
      <c r="AY26" s="306"/>
      <c r="AZ26" s="305"/>
      <c r="BA26" s="305"/>
      <c r="BB26" s="305"/>
      <c r="BC26" s="307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</row>
    <row r="27" spans="1:114" ht="21" customHeight="1">
      <c r="A27" s="305" t="s">
        <v>497</v>
      </c>
      <c r="B27" s="308" t="s">
        <v>472</v>
      </c>
      <c r="C27" s="305"/>
      <c r="D27" s="305"/>
      <c r="E27" s="305"/>
      <c r="F27" s="305"/>
      <c r="G27" s="305"/>
      <c r="H27" s="305"/>
      <c r="I27" s="291"/>
      <c r="J27" s="293"/>
      <c r="K27" s="293"/>
      <c r="L27" s="305"/>
      <c r="M27" s="305"/>
      <c r="N27" s="305"/>
      <c r="O27" s="309"/>
      <c r="P27" s="306"/>
      <c r="Q27" s="305"/>
      <c r="R27" s="305"/>
      <c r="S27" s="305"/>
      <c r="T27" s="307"/>
      <c r="U27" s="306"/>
      <c r="V27" s="305"/>
      <c r="W27" s="305"/>
      <c r="X27" s="305"/>
      <c r="Y27" s="307"/>
      <c r="Z27" s="306"/>
      <c r="AA27" s="305"/>
      <c r="AB27" s="305"/>
      <c r="AC27" s="305"/>
      <c r="AD27" s="307"/>
      <c r="AE27" s="306"/>
      <c r="AF27" s="305"/>
      <c r="AG27" s="305"/>
      <c r="AH27" s="305"/>
      <c r="AI27" s="307"/>
      <c r="AJ27" s="306"/>
      <c r="AK27" s="305"/>
      <c r="AL27" s="305"/>
      <c r="AM27" s="305"/>
      <c r="AN27" s="307"/>
      <c r="AO27" s="306"/>
      <c r="AP27" s="305"/>
      <c r="AQ27" s="305"/>
      <c r="AR27" s="305"/>
      <c r="AS27" s="307"/>
      <c r="AT27" s="306"/>
      <c r="AU27" s="305"/>
      <c r="AV27" s="305"/>
      <c r="AW27" s="305"/>
      <c r="AX27" s="307"/>
      <c r="AY27" s="306"/>
      <c r="AZ27" s="305"/>
      <c r="BA27" s="305"/>
      <c r="BB27" s="305"/>
      <c r="BC27" s="307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</row>
    <row r="28" spans="1:114" ht="22.5" customHeight="1">
      <c r="A28" s="291" t="s">
        <v>498</v>
      </c>
      <c r="B28" s="292" t="s">
        <v>365</v>
      </c>
      <c r="C28" s="291"/>
      <c r="D28" s="291">
        <v>3</v>
      </c>
      <c r="E28" s="291"/>
      <c r="F28" s="291"/>
      <c r="G28" s="291"/>
      <c r="H28" s="291"/>
      <c r="I28" s="291">
        <v>3</v>
      </c>
      <c r="J28" s="293">
        <f>I28*30</f>
        <v>90</v>
      </c>
      <c r="K28" s="293">
        <f>SUM(L28:N28)</f>
        <v>30</v>
      </c>
      <c r="L28" s="291">
        <v>16</v>
      </c>
      <c r="M28" s="291">
        <v>14</v>
      </c>
      <c r="N28" s="291"/>
      <c r="O28" s="294">
        <f>J28-K28</f>
        <v>60</v>
      </c>
      <c r="P28" s="298"/>
      <c r="Q28" s="291"/>
      <c r="R28" s="291"/>
      <c r="S28" s="291"/>
      <c r="T28" s="299"/>
      <c r="U28" s="298"/>
      <c r="V28" s="291"/>
      <c r="W28" s="291"/>
      <c r="X28" s="291"/>
      <c r="Y28" s="299"/>
      <c r="Z28" s="298">
        <v>16</v>
      </c>
      <c r="AA28" s="291">
        <v>14</v>
      </c>
      <c r="AB28" s="291"/>
      <c r="AC28" s="291">
        <f>O28</f>
        <v>60</v>
      </c>
      <c r="AD28" s="299">
        <v>3</v>
      </c>
      <c r="AE28" s="298"/>
      <c r="AF28" s="291"/>
      <c r="AG28" s="291"/>
      <c r="AH28" s="291"/>
      <c r="AI28" s="299"/>
      <c r="AJ28" s="298"/>
      <c r="AK28" s="291"/>
      <c r="AL28" s="291"/>
      <c r="AM28" s="291"/>
      <c r="AN28" s="299"/>
      <c r="AO28" s="298"/>
      <c r="AP28" s="291"/>
      <c r="AQ28" s="291"/>
      <c r="AR28" s="291"/>
      <c r="AS28" s="299"/>
      <c r="AT28" s="298"/>
      <c r="AU28" s="291"/>
      <c r="AV28" s="291"/>
      <c r="AW28" s="291"/>
      <c r="AX28" s="299"/>
      <c r="AY28" s="298"/>
      <c r="AZ28" s="291"/>
      <c r="BA28" s="291"/>
      <c r="BB28" s="291"/>
      <c r="BC28" s="29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</row>
    <row r="29" spans="1:114" ht="21.75" customHeight="1">
      <c r="A29" s="291" t="s">
        <v>499</v>
      </c>
      <c r="B29" s="308" t="s">
        <v>481</v>
      </c>
      <c r="C29" s="305"/>
      <c r="D29" s="305"/>
      <c r="E29" s="305"/>
      <c r="F29" s="305"/>
      <c r="G29" s="305"/>
      <c r="H29" s="305"/>
      <c r="I29" s="291"/>
      <c r="J29" s="293"/>
      <c r="K29" s="293"/>
      <c r="L29" s="305"/>
      <c r="M29" s="305"/>
      <c r="N29" s="305"/>
      <c r="O29" s="309"/>
      <c r="P29" s="306"/>
      <c r="Q29" s="305"/>
      <c r="R29" s="305"/>
      <c r="S29" s="305"/>
      <c r="T29" s="307"/>
      <c r="U29" s="306"/>
      <c r="V29" s="305"/>
      <c r="W29" s="305"/>
      <c r="X29" s="305"/>
      <c r="Y29" s="307"/>
      <c r="Z29" s="306"/>
      <c r="AA29" s="305"/>
      <c r="AB29" s="305"/>
      <c r="AC29" s="305"/>
      <c r="AD29" s="307"/>
      <c r="AE29" s="306"/>
      <c r="AF29" s="305"/>
      <c r="AG29" s="305"/>
      <c r="AH29" s="305"/>
      <c r="AI29" s="307"/>
      <c r="AJ29" s="306"/>
      <c r="AK29" s="305"/>
      <c r="AL29" s="305"/>
      <c r="AM29" s="305"/>
      <c r="AN29" s="307"/>
      <c r="AO29" s="306"/>
      <c r="AP29" s="305"/>
      <c r="AQ29" s="305"/>
      <c r="AR29" s="305"/>
      <c r="AS29" s="307"/>
      <c r="AT29" s="306"/>
      <c r="AU29" s="305"/>
      <c r="AV29" s="305"/>
      <c r="AW29" s="305"/>
      <c r="AX29" s="307"/>
      <c r="AY29" s="306"/>
      <c r="AZ29" s="305"/>
      <c r="BA29" s="305"/>
      <c r="BB29" s="305"/>
      <c r="BC29" s="307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</row>
    <row r="30" spans="1:114" ht="21.75" customHeight="1">
      <c r="A30" s="291" t="s">
        <v>500</v>
      </c>
      <c r="B30" s="308" t="s">
        <v>482</v>
      </c>
      <c r="C30" s="305"/>
      <c r="D30" s="305"/>
      <c r="E30" s="305"/>
      <c r="F30" s="305"/>
      <c r="G30" s="305"/>
      <c r="H30" s="305"/>
      <c r="I30" s="291"/>
      <c r="J30" s="293"/>
      <c r="K30" s="293"/>
      <c r="L30" s="305"/>
      <c r="M30" s="305"/>
      <c r="N30" s="305"/>
      <c r="O30" s="309"/>
      <c r="P30" s="306"/>
      <c r="Q30" s="305"/>
      <c r="R30" s="305"/>
      <c r="S30" s="305"/>
      <c r="T30" s="307"/>
      <c r="U30" s="306"/>
      <c r="V30" s="305"/>
      <c r="W30" s="305"/>
      <c r="X30" s="305"/>
      <c r="Y30" s="307"/>
      <c r="Z30" s="306"/>
      <c r="AA30" s="305"/>
      <c r="AB30" s="305"/>
      <c r="AC30" s="305"/>
      <c r="AD30" s="307"/>
      <c r="AE30" s="306"/>
      <c r="AF30" s="305"/>
      <c r="AG30" s="305"/>
      <c r="AH30" s="305"/>
      <c r="AI30" s="307"/>
      <c r="AJ30" s="306"/>
      <c r="AK30" s="305"/>
      <c r="AL30" s="305"/>
      <c r="AM30" s="305"/>
      <c r="AN30" s="307"/>
      <c r="AO30" s="306"/>
      <c r="AP30" s="305"/>
      <c r="AQ30" s="305"/>
      <c r="AR30" s="305"/>
      <c r="AS30" s="307"/>
      <c r="AT30" s="306"/>
      <c r="AU30" s="305"/>
      <c r="AV30" s="305"/>
      <c r="AW30" s="305"/>
      <c r="AX30" s="307"/>
      <c r="AY30" s="306"/>
      <c r="AZ30" s="305"/>
      <c r="BA30" s="305"/>
      <c r="BB30" s="305"/>
      <c r="BC30" s="307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</row>
    <row r="31" spans="1:114" ht="21.75" customHeight="1">
      <c r="A31" s="291" t="s">
        <v>501</v>
      </c>
      <c r="B31" s="308" t="s">
        <v>483</v>
      </c>
      <c r="C31" s="305"/>
      <c r="D31" s="305"/>
      <c r="E31" s="305"/>
      <c r="F31" s="305"/>
      <c r="G31" s="305"/>
      <c r="H31" s="305"/>
      <c r="I31" s="291"/>
      <c r="J31" s="293"/>
      <c r="K31" s="293"/>
      <c r="L31" s="305"/>
      <c r="M31" s="305"/>
      <c r="N31" s="305"/>
      <c r="O31" s="309"/>
      <c r="P31" s="306"/>
      <c r="Q31" s="305"/>
      <c r="R31" s="305"/>
      <c r="S31" s="305"/>
      <c r="T31" s="307"/>
      <c r="U31" s="306"/>
      <c r="V31" s="305"/>
      <c r="W31" s="305"/>
      <c r="X31" s="305"/>
      <c r="Y31" s="307"/>
      <c r="Z31" s="306"/>
      <c r="AA31" s="305"/>
      <c r="AB31" s="305"/>
      <c r="AC31" s="305"/>
      <c r="AD31" s="307"/>
      <c r="AE31" s="306"/>
      <c r="AF31" s="305"/>
      <c r="AG31" s="305"/>
      <c r="AH31" s="305"/>
      <c r="AI31" s="307"/>
      <c r="AJ31" s="306"/>
      <c r="AK31" s="305"/>
      <c r="AL31" s="305"/>
      <c r="AM31" s="305"/>
      <c r="AN31" s="307"/>
      <c r="AO31" s="306"/>
      <c r="AP31" s="305"/>
      <c r="AQ31" s="305"/>
      <c r="AR31" s="305"/>
      <c r="AS31" s="307"/>
      <c r="AT31" s="306"/>
      <c r="AU31" s="305"/>
      <c r="AV31" s="305"/>
      <c r="AW31" s="305"/>
      <c r="AX31" s="307"/>
      <c r="AY31" s="306"/>
      <c r="AZ31" s="305"/>
      <c r="BA31" s="305"/>
      <c r="BB31" s="305"/>
      <c r="BC31" s="307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</row>
    <row r="32" spans="1:114" ht="21.75" customHeight="1">
      <c r="A32" s="291" t="s">
        <v>502</v>
      </c>
      <c r="B32" s="308" t="s">
        <v>484</v>
      </c>
      <c r="C32" s="305"/>
      <c r="D32" s="305"/>
      <c r="E32" s="305"/>
      <c r="F32" s="305"/>
      <c r="G32" s="305"/>
      <c r="H32" s="305"/>
      <c r="I32" s="291"/>
      <c r="J32" s="293"/>
      <c r="K32" s="293"/>
      <c r="L32" s="305"/>
      <c r="M32" s="305"/>
      <c r="N32" s="305"/>
      <c r="O32" s="309"/>
      <c r="P32" s="306"/>
      <c r="Q32" s="305"/>
      <c r="R32" s="305"/>
      <c r="S32" s="305"/>
      <c r="T32" s="307"/>
      <c r="U32" s="306"/>
      <c r="V32" s="305"/>
      <c r="W32" s="305"/>
      <c r="X32" s="305"/>
      <c r="Y32" s="307"/>
      <c r="Z32" s="306"/>
      <c r="AA32" s="305"/>
      <c r="AB32" s="305"/>
      <c r="AC32" s="305"/>
      <c r="AD32" s="307"/>
      <c r="AE32" s="306"/>
      <c r="AF32" s="305"/>
      <c r="AG32" s="305"/>
      <c r="AH32" s="305"/>
      <c r="AI32" s="307"/>
      <c r="AJ32" s="306"/>
      <c r="AK32" s="305"/>
      <c r="AL32" s="305"/>
      <c r="AM32" s="305"/>
      <c r="AN32" s="307"/>
      <c r="AO32" s="306"/>
      <c r="AP32" s="305"/>
      <c r="AQ32" s="305"/>
      <c r="AR32" s="305"/>
      <c r="AS32" s="307"/>
      <c r="AT32" s="306"/>
      <c r="AU32" s="305"/>
      <c r="AV32" s="305"/>
      <c r="AW32" s="305"/>
      <c r="AX32" s="307"/>
      <c r="AY32" s="306"/>
      <c r="AZ32" s="305"/>
      <c r="BA32" s="305"/>
      <c r="BB32" s="305"/>
      <c r="BC32" s="307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</row>
    <row r="33" spans="1:114" ht="42" customHeight="1">
      <c r="A33" s="291" t="s">
        <v>503</v>
      </c>
      <c r="B33" s="308" t="s">
        <v>485</v>
      </c>
      <c r="C33" s="305"/>
      <c r="D33" s="305"/>
      <c r="E33" s="305"/>
      <c r="F33" s="305"/>
      <c r="G33" s="305"/>
      <c r="H33" s="305"/>
      <c r="I33" s="291"/>
      <c r="J33" s="293"/>
      <c r="K33" s="293"/>
      <c r="L33" s="305"/>
      <c r="M33" s="305"/>
      <c r="N33" s="305"/>
      <c r="O33" s="309"/>
      <c r="P33" s="306"/>
      <c r="Q33" s="305"/>
      <c r="R33" s="305"/>
      <c r="S33" s="305"/>
      <c r="T33" s="307"/>
      <c r="U33" s="306"/>
      <c r="V33" s="305"/>
      <c r="W33" s="305"/>
      <c r="X33" s="305"/>
      <c r="Y33" s="307"/>
      <c r="Z33" s="306"/>
      <c r="AA33" s="305"/>
      <c r="AB33" s="305"/>
      <c r="AC33" s="305"/>
      <c r="AD33" s="307"/>
      <c r="AE33" s="306"/>
      <c r="AF33" s="305"/>
      <c r="AG33" s="305"/>
      <c r="AH33" s="305"/>
      <c r="AI33" s="307"/>
      <c r="AJ33" s="306"/>
      <c r="AK33" s="305"/>
      <c r="AL33" s="305"/>
      <c r="AM33" s="305"/>
      <c r="AN33" s="307"/>
      <c r="AO33" s="306"/>
      <c r="AP33" s="305"/>
      <c r="AQ33" s="305"/>
      <c r="AR33" s="305"/>
      <c r="AS33" s="307"/>
      <c r="AT33" s="306"/>
      <c r="AU33" s="305"/>
      <c r="AV33" s="305"/>
      <c r="AW33" s="305"/>
      <c r="AX33" s="307"/>
      <c r="AY33" s="306"/>
      <c r="AZ33" s="305"/>
      <c r="BA33" s="305"/>
      <c r="BB33" s="305"/>
      <c r="BC33" s="307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</row>
    <row r="34" spans="1:114" ht="23.25" customHeight="1">
      <c r="A34" s="291" t="s">
        <v>504</v>
      </c>
      <c r="B34" s="308" t="s">
        <v>486</v>
      </c>
      <c r="C34" s="305"/>
      <c r="D34" s="305"/>
      <c r="E34" s="305"/>
      <c r="F34" s="305"/>
      <c r="G34" s="305"/>
      <c r="H34" s="305"/>
      <c r="I34" s="291"/>
      <c r="J34" s="293"/>
      <c r="K34" s="293"/>
      <c r="L34" s="305"/>
      <c r="M34" s="305"/>
      <c r="N34" s="305"/>
      <c r="O34" s="309"/>
      <c r="P34" s="306"/>
      <c r="Q34" s="305"/>
      <c r="R34" s="305"/>
      <c r="S34" s="305"/>
      <c r="T34" s="307"/>
      <c r="U34" s="306"/>
      <c r="V34" s="305"/>
      <c r="W34" s="305"/>
      <c r="X34" s="305"/>
      <c r="Y34" s="307"/>
      <c r="Z34" s="306"/>
      <c r="AA34" s="305"/>
      <c r="AB34" s="305"/>
      <c r="AC34" s="305"/>
      <c r="AD34" s="307"/>
      <c r="AE34" s="306"/>
      <c r="AF34" s="305"/>
      <c r="AG34" s="305"/>
      <c r="AH34" s="305"/>
      <c r="AI34" s="307"/>
      <c r="AJ34" s="306"/>
      <c r="AK34" s="305"/>
      <c r="AL34" s="305"/>
      <c r="AM34" s="305"/>
      <c r="AN34" s="307"/>
      <c r="AO34" s="306"/>
      <c r="AP34" s="305"/>
      <c r="AQ34" s="305"/>
      <c r="AR34" s="305"/>
      <c r="AS34" s="307"/>
      <c r="AT34" s="306"/>
      <c r="AU34" s="305"/>
      <c r="AV34" s="305"/>
      <c r="AW34" s="305"/>
      <c r="AX34" s="307"/>
      <c r="AY34" s="306"/>
      <c r="AZ34" s="305"/>
      <c r="BA34" s="305"/>
      <c r="BB34" s="305"/>
      <c r="BC34" s="307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</row>
    <row r="35" spans="1:114" ht="42.75" customHeight="1">
      <c r="A35" s="291" t="s">
        <v>505</v>
      </c>
      <c r="B35" s="308" t="s">
        <v>487</v>
      </c>
      <c r="C35" s="305"/>
      <c r="D35" s="305"/>
      <c r="E35" s="305"/>
      <c r="F35" s="305"/>
      <c r="G35" s="305"/>
      <c r="H35" s="305"/>
      <c r="I35" s="291"/>
      <c r="J35" s="293"/>
      <c r="K35" s="293"/>
      <c r="L35" s="305"/>
      <c r="M35" s="305"/>
      <c r="N35" s="305"/>
      <c r="O35" s="309"/>
      <c r="P35" s="306"/>
      <c r="Q35" s="305"/>
      <c r="R35" s="305"/>
      <c r="S35" s="305"/>
      <c r="T35" s="307"/>
      <c r="U35" s="306"/>
      <c r="V35" s="305"/>
      <c r="W35" s="305"/>
      <c r="X35" s="305"/>
      <c r="Y35" s="307"/>
      <c r="Z35" s="306"/>
      <c r="AA35" s="305"/>
      <c r="AB35" s="305"/>
      <c r="AC35" s="305"/>
      <c r="AD35" s="307"/>
      <c r="AE35" s="306"/>
      <c r="AF35" s="305"/>
      <c r="AG35" s="305"/>
      <c r="AH35" s="305"/>
      <c r="AI35" s="307"/>
      <c r="AJ35" s="306"/>
      <c r="AK35" s="305"/>
      <c r="AL35" s="305"/>
      <c r="AM35" s="305"/>
      <c r="AN35" s="307"/>
      <c r="AO35" s="306"/>
      <c r="AP35" s="305"/>
      <c r="AQ35" s="305"/>
      <c r="AR35" s="305"/>
      <c r="AS35" s="307"/>
      <c r="AT35" s="306"/>
      <c r="AU35" s="305"/>
      <c r="AV35" s="305"/>
      <c r="AW35" s="305"/>
      <c r="AX35" s="307"/>
      <c r="AY35" s="306"/>
      <c r="AZ35" s="305"/>
      <c r="BA35" s="305"/>
      <c r="BB35" s="305"/>
      <c r="BC35" s="307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</row>
    <row r="36" spans="1:114" ht="26.25" customHeight="1">
      <c r="A36" s="291" t="s">
        <v>506</v>
      </c>
      <c r="B36" s="302" t="s">
        <v>399</v>
      </c>
      <c r="C36" s="291"/>
      <c r="D36" s="291">
        <v>7</v>
      </c>
      <c r="E36" s="291"/>
      <c r="F36" s="291"/>
      <c r="G36" s="291"/>
      <c r="H36" s="291"/>
      <c r="I36" s="291">
        <v>3</v>
      </c>
      <c r="J36" s="293">
        <f>I36*30</f>
        <v>90</v>
      </c>
      <c r="K36" s="293">
        <f>SUM(L36:N36)</f>
        <v>30</v>
      </c>
      <c r="L36" s="291">
        <v>16</v>
      </c>
      <c r="M36" s="291">
        <v>14</v>
      </c>
      <c r="N36" s="291"/>
      <c r="O36" s="294">
        <v>60</v>
      </c>
      <c r="P36" s="300"/>
      <c r="Q36" s="291"/>
      <c r="R36" s="291"/>
      <c r="S36" s="291"/>
      <c r="T36" s="301"/>
      <c r="U36" s="300"/>
      <c r="V36" s="291"/>
      <c r="W36" s="291"/>
      <c r="X36" s="291"/>
      <c r="Y36" s="301"/>
      <c r="Z36" s="300"/>
      <c r="AA36" s="291"/>
      <c r="AB36" s="291"/>
      <c r="AC36" s="291"/>
      <c r="AD36" s="301"/>
      <c r="AE36" s="300"/>
      <c r="AF36" s="291"/>
      <c r="AG36" s="291"/>
      <c r="AH36" s="291"/>
      <c r="AI36" s="301"/>
      <c r="AJ36" s="300"/>
      <c r="AK36" s="291"/>
      <c r="AL36" s="291"/>
      <c r="AM36" s="291"/>
      <c r="AN36" s="301"/>
      <c r="AO36" s="300"/>
      <c r="AP36" s="291"/>
      <c r="AQ36" s="291"/>
      <c r="AR36" s="291"/>
      <c r="AS36" s="301"/>
      <c r="AT36" s="300">
        <v>16</v>
      </c>
      <c r="AU36" s="291">
        <v>14</v>
      </c>
      <c r="AV36" s="291"/>
      <c r="AW36" s="291">
        <v>60</v>
      </c>
      <c r="AX36" s="301">
        <v>3</v>
      </c>
      <c r="AY36" s="298"/>
      <c r="AZ36" s="291"/>
      <c r="BA36" s="291"/>
      <c r="BB36" s="291"/>
      <c r="BC36" s="29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</row>
    <row r="37" spans="1:114" ht="21" customHeight="1">
      <c r="A37" s="291" t="s">
        <v>507</v>
      </c>
      <c r="B37" s="308" t="s">
        <v>488</v>
      </c>
      <c r="C37" s="305"/>
      <c r="D37" s="305"/>
      <c r="E37" s="305"/>
      <c r="F37" s="305"/>
      <c r="G37" s="305"/>
      <c r="H37" s="305"/>
      <c r="I37" s="291"/>
      <c r="J37" s="293"/>
      <c r="K37" s="293"/>
      <c r="L37" s="305"/>
      <c r="M37" s="305"/>
      <c r="N37" s="305"/>
      <c r="O37" s="309"/>
      <c r="P37" s="306"/>
      <c r="Q37" s="305"/>
      <c r="R37" s="305"/>
      <c r="S37" s="305"/>
      <c r="T37" s="307"/>
      <c r="U37" s="306"/>
      <c r="V37" s="305"/>
      <c r="W37" s="305"/>
      <c r="X37" s="305"/>
      <c r="Y37" s="307"/>
      <c r="Z37" s="306"/>
      <c r="AA37" s="305"/>
      <c r="AB37" s="305"/>
      <c r="AC37" s="305"/>
      <c r="AD37" s="307"/>
      <c r="AE37" s="306"/>
      <c r="AF37" s="305"/>
      <c r="AG37" s="305"/>
      <c r="AH37" s="305"/>
      <c r="AI37" s="307"/>
      <c r="AJ37" s="306"/>
      <c r="AK37" s="305"/>
      <c r="AL37" s="305"/>
      <c r="AM37" s="305"/>
      <c r="AN37" s="307"/>
      <c r="AO37" s="306"/>
      <c r="AP37" s="305"/>
      <c r="AQ37" s="305"/>
      <c r="AR37" s="305"/>
      <c r="AS37" s="307"/>
      <c r="AT37" s="306"/>
      <c r="AU37" s="305"/>
      <c r="AV37" s="305"/>
      <c r="AW37" s="305"/>
      <c r="AX37" s="307"/>
      <c r="AY37" s="306"/>
      <c r="AZ37" s="305"/>
      <c r="BA37" s="305"/>
      <c r="BB37" s="305"/>
      <c r="BC37" s="307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</row>
    <row r="38" spans="1:114" ht="21" customHeight="1">
      <c r="A38" s="291" t="s">
        <v>508</v>
      </c>
      <c r="B38" s="308" t="s">
        <v>489</v>
      </c>
      <c r="C38" s="305"/>
      <c r="D38" s="305"/>
      <c r="E38" s="305"/>
      <c r="F38" s="305"/>
      <c r="G38" s="305"/>
      <c r="H38" s="305"/>
      <c r="I38" s="291"/>
      <c r="J38" s="293"/>
      <c r="K38" s="293"/>
      <c r="L38" s="305"/>
      <c r="M38" s="305"/>
      <c r="N38" s="305"/>
      <c r="O38" s="309"/>
      <c r="P38" s="306"/>
      <c r="Q38" s="305"/>
      <c r="R38" s="305"/>
      <c r="S38" s="305"/>
      <c r="T38" s="307"/>
      <c r="U38" s="306"/>
      <c r="V38" s="305"/>
      <c r="W38" s="305"/>
      <c r="X38" s="305"/>
      <c r="Y38" s="307"/>
      <c r="Z38" s="306"/>
      <c r="AA38" s="305"/>
      <c r="AB38" s="305"/>
      <c r="AC38" s="305"/>
      <c r="AD38" s="307"/>
      <c r="AE38" s="306"/>
      <c r="AF38" s="305"/>
      <c r="AG38" s="305"/>
      <c r="AH38" s="305"/>
      <c r="AI38" s="307"/>
      <c r="AJ38" s="306"/>
      <c r="AK38" s="305"/>
      <c r="AL38" s="305"/>
      <c r="AM38" s="305"/>
      <c r="AN38" s="307"/>
      <c r="AO38" s="306"/>
      <c r="AP38" s="305"/>
      <c r="AQ38" s="305"/>
      <c r="AR38" s="305"/>
      <c r="AS38" s="307"/>
      <c r="AT38" s="306"/>
      <c r="AU38" s="305"/>
      <c r="AV38" s="305"/>
      <c r="AW38" s="305"/>
      <c r="AX38" s="307"/>
      <c r="AY38" s="306"/>
      <c r="AZ38" s="305"/>
      <c r="BA38" s="305"/>
      <c r="BB38" s="305"/>
      <c r="BC38" s="307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</row>
    <row r="39" spans="1:114" ht="21" customHeight="1">
      <c r="A39" s="291" t="s">
        <v>509</v>
      </c>
      <c r="B39" s="308" t="s">
        <v>490</v>
      </c>
      <c r="C39" s="305"/>
      <c r="D39" s="305"/>
      <c r="E39" s="305"/>
      <c r="F39" s="305"/>
      <c r="G39" s="305"/>
      <c r="H39" s="305"/>
      <c r="I39" s="291"/>
      <c r="J39" s="293"/>
      <c r="K39" s="293"/>
      <c r="L39" s="305"/>
      <c r="M39" s="305"/>
      <c r="N39" s="305"/>
      <c r="O39" s="309"/>
      <c r="P39" s="306"/>
      <c r="Q39" s="305"/>
      <c r="R39" s="305"/>
      <c r="S39" s="305"/>
      <c r="T39" s="307"/>
      <c r="U39" s="306"/>
      <c r="V39" s="305"/>
      <c r="W39" s="305"/>
      <c r="X39" s="305"/>
      <c r="Y39" s="307"/>
      <c r="Z39" s="306"/>
      <c r="AA39" s="305"/>
      <c r="AB39" s="305"/>
      <c r="AC39" s="305"/>
      <c r="AD39" s="307"/>
      <c r="AE39" s="306"/>
      <c r="AF39" s="305"/>
      <c r="AG39" s="305"/>
      <c r="AH39" s="305"/>
      <c r="AI39" s="307"/>
      <c r="AJ39" s="306"/>
      <c r="AK39" s="305"/>
      <c r="AL39" s="305"/>
      <c r="AM39" s="305"/>
      <c r="AN39" s="307"/>
      <c r="AO39" s="306"/>
      <c r="AP39" s="305"/>
      <c r="AQ39" s="305"/>
      <c r="AR39" s="305"/>
      <c r="AS39" s="307"/>
      <c r="AT39" s="306"/>
      <c r="AU39" s="305"/>
      <c r="AV39" s="305"/>
      <c r="AW39" s="305"/>
      <c r="AX39" s="307"/>
      <c r="AY39" s="306"/>
      <c r="AZ39" s="305"/>
      <c r="BA39" s="305"/>
      <c r="BB39" s="305"/>
      <c r="BC39" s="307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</row>
    <row r="40" spans="1:114" ht="21" customHeight="1">
      <c r="A40" s="291" t="s">
        <v>510</v>
      </c>
      <c r="B40" s="308" t="s">
        <v>491</v>
      </c>
      <c r="C40" s="305"/>
      <c r="D40" s="305"/>
      <c r="E40" s="305"/>
      <c r="F40" s="305"/>
      <c r="G40" s="305"/>
      <c r="H40" s="305"/>
      <c r="I40" s="291"/>
      <c r="J40" s="293"/>
      <c r="K40" s="293"/>
      <c r="L40" s="305"/>
      <c r="M40" s="305"/>
      <c r="N40" s="305"/>
      <c r="O40" s="309"/>
      <c r="P40" s="306"/>
      <c r="Q40" s="305"/>
      <c r="R40" s="305"/>
      <c r="S40" s="305"/>
      <c r="T40" s="307"/>
      <c r="U40" s="306"/>
      <c r="V40" s="305"/>
      <c r="W40" s="305"/>
      <c r="X40" s="305"/>
      <c r="Y40" s="307"/>
      <c r="Z40" s="306"/>
      <c r="AA40" s="305"/>
      <c r="AB40" s="305"/>
      <c r="AC40" s="305"/>
      <c r="AD40" s="307"/>
      <c r="AE40" s="306"/>
      <c r="AF40" s="305"/>
      <c r="AG40" s="305"/>
      <c r="AH40" s="305"/>
      <c r="AI40" s="307"/>
      <c r="AJ40" s="306"/>
      <c r="AK40" s="305"/>
      <c r="AL40" s="305"/>
      <c r="AM40" s="305"/>
      <c r="AN40" s="307"/>
      <c r="AO40" s="306"/>
      <c r="AP40" s="305"/>
      <c r="AQ40" s="305"/>
      <c r="AR40" s="305"/>
      <c r="AS40" s="307"/>
      <c r="AT40" s="306"/>
      <c r="AU40" s="305"/>
      <c r="AV40" s="305"/>
      <c r="AW40" s="305"/>
      <c r="AX40" s="307"/>
      <c r="AY40" s="306"/>
      <c r="AZ40" s="305"/>
      <c r="BA40" s="305"/>
      <c r="BB40" s="305"/>
      <c r="BC40" s="307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</row>
    <row r="41" spans="1:114" ht="21" customHeight="1">
      <c r="A41" s="291" t="s">
        <v>511</v>
      </c>
      <c r="B41" s="308" t="s">
        <v>492</v>
      </c>
      <c r="C41" s="305"/>
      <c r="D41" s="305"/>
      <c r="E41" s="305"/>
      <c r="F41" s="305"/>
      <c r="G41" s="305"/>
      <c r="H41" s="305"/>
      <c r="I41" s="291"/>
      <c r="J41" s="293"/>
      <c r="K41" s="293"/>
      <c r="L41" s="305"/>
      <c r="M41" s="305"/>
      <c r="N41" s="305"/>
      <c r="O41" s="309"/>
      <c r="P41" s="306"/>
      <c r="Q41" s="305"/>
      <c r="R41" s="305"/>
      <c r="S41" s="305"/>
      <c r="T41" s="307"/>
      <c r="U41" s="306"/>
      <c r="V41" s="305"/>
      <c r="W41" s="305"/>
      <c r="X41" s="305"/>
      <c r="Y41" s="307"/>
      <c r="Z41" s="306"/>
      <c r="AA41" s="305"/>
      <c r="AB41" s="305"/>
      <c r="AC41" s="305"/>
      <c r="AD41" s="307"/>
      <c r="AE41" s="306"/>
      <c r="AF41" s="305"/>
      <c r="AG41" s="305"/>
      <c r="AH41" s="305"/>
      <c r="AI41" s="307"/>
      <c r="AJ41" s="306"/>
      <c r="AK41" s="305"/>
      <c r="AL41" s="305"/>
      <c r="AM41" s="305"/>
      <c r="AN41" s="307"/>
      <c r="AO41" s="306"/>
      <c r="AP41" s="305"/>
      <c r="AQ41" s="305"/>
      <c r="AR41" s="305"/>
      <c r="AS41" s="307"/>
      <c r="AT41" s="306"/>
      <c r="AU41" s="305"/>
      <c r="AV41" s="305"/>
      <c r="AW41" s="305"/>
      <c r="AX41" s="307"/>
      <c r="AY41" s="306"/>
      <c r="AZ41" s="305"/>
      <c r="BA41" s="305"/>
      <c r="BB41" s="305"/>
      <c r="BC41" s="307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</row>
    <row r="42" spans="1:114" ht="21" customHeight="1">
      <c r="A42" s="291" t="s">
        <v>512</v>
      </c>
      <c r="B42" s="308" t="s">
        <v>493</v>
      </c>
      <c r="C42" s="305"/>
      <c r="D42" s="305"/>
      <c r="E42" s="305"/>
      <c r="F42" s="305"/>
      <c r="G42" s="305"/>
      <c r="H42" s="305"/>
      <c r="I42" s="291"/>
      <c r="J42" s="293"/>
      <c r="K42" s="293"/>
      <c r="L42" s="305"/>
      <c r="M42" s="305"/>
      <c r="N42" s="305"/>
      <c r="O42" s="309"/>
      <c r="P42" s="306"/>
      <c r="Q42" s="305"/>
      <c r="R42" s="305"/>
      <c r="S42" s="305"/>
      <c r="T42" s="307"/>
      <c r="U42" s="306"/>
      <c r="V42" s="305"/>
      <c r="W42" s="305"/>
      <c r="X42" s="305"/>
      <c r="Y42" s="307"/>
      <c r="Z42" s="306"/>
      <c r="AA42" s="305"/>
      <c r="AB42" s="305"/>
      <c r="AC42" s="305"/>
      <c r="AD42" s="307"/>
      <c r="AE42" s="306"/>
      <c r="AF42" s="305"/>
      <c r="AG42" s="305"/>
      <c r="AH42" s="305"/>
      <c r="AI42" s="307"/>
      <c r="AJ42" s="306"/>
      <c r="AK42" s="305"/>
      <c r="AL42" s="305"/>
      <c r="AM42" s="305"/>
      <c r="AN42" s="307"/>
      <c r="AO42" s="306"/>
      <c r="AP42" s="305"/>
      <c r="AQ42" s="305"/>
      <c r="AR42" s="305"/>
      <c r="AS42" s="307"/>
      <c r="AT42" s="306"/>
      <c r="AU42" s="305"/>
      <c r="AV42" s="305"/>
      <c r="AW42" s="305"/>
      <c r="AX42" s="307"/>
      <c r="AY42" s="306"/>
      <c r="AZ42" s="305"/>
      <c r="BA42" s="305"/>
      <c r="BB42" s="305"/>
      <c r="BC42" s="307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</row>
    <row r="43" spans="1:114" ht="42" customHeight="1" thickBot="1">
      <c r="A43" s="291" t="s">
        <v>513</v>
      </c>
      <c r="B43" s="308" t="s">
        <v>494</v>
      </c>
      <c r="C43" s="305"/>
      <c r="D43" s="305"/>
      <c r="E43" s="305"/>
      <c r="F43" s="305"/>
      <c r="G43" s="305"/>
      <c r="H43" s="305"/>
      <c r="I43" s="291"/>
      <c r="J43" s="293">
        <f>I43*30</f>
        <v>0</v>
      </c>
      <c r="K43" s="293"/>
      <c r="L43" s="305"/>
      <c r="M43" s="305"/>
      <c r="N43" s="305"/>
      <c r="O43" s="309">
        <f>J43-K43</f>
        <v>0</v>
      </c>
      <c r="P43" s="306"/>
      <c r="Q43" s="305"/>
      <c r="R43" s="305"/>
      <c r="S43" s="305"/>
      <c r="T43" s="307"/>
      <c r="U43" s="306"/>
      <c r="V43" s="305"/>
      <c r="W43" s="305"/>
      <c r="X43" s="305"/>
      <c r="Y43" s="307"/>
      <c r="Z43" s="306"/>
      <c r="AA43" s="305"/>
      <c r="AB43" s="305"/>
      <c r="AC43" s="305"/>
      <c r="AD43" s="307"/>
      <c r="AE43" s="306"/>
      <c r="AF43" s="305"/>
      <c r="AG43" s="305"/>
      <c r="AH43" s="305"/>
      <c r="AI43" s="307"/>
      <c r="AJ43" s="306"/>
      <c r="AK43" s="305"/>
      <c r="AL43" s="305"/>
      <c r="AM43" s="305"/>
      <c r="AN43" s="307"/>
      <c r="AO43" s="306"/>
      <c r="AP43" s="305"/>
      <c r="AQ43" s="305"/>
      <c r="AR43" s="305"/>
      <c r="AS43" s="307"/>
      <c r="AT43" s="306"/>
      <c r="AU43" s="305"/>
      <c r="AV43" s="305"/>
      <c r="AW43" s="305"/>
      <c r="AX43" s="307"/>
      <c r="AY43" s="306"/>
      <c r="AZ43" s="305"/>
      <c r="BA43" s="305"/>
      <c r="BB43" s="305"/>
      <c r="BC43" s="307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</row>
    <row r="44" spans="1:114" ht="22.5" customHeight="1" thickBot="1" thickTop="1">
      <c r="A44" s="503" t="s">
        <v>356</v>
      </c>
      <c r="B44" s="504"/>
      <c r="C44" s="303">
        <v>1</v>
      </c>
      <c r="D44" s="303">
        <v>2</v>
      </c>
      <c r="E44" s="303">
        <f>SUM(E26:E43)</f>
        <v>0</v>
      </c>
      <c r="F44" s="303">
        <f>SUM(F26:F43)</f>
        <v>0</v>
      </c>
      <c r="G44" s="303">
        <v>1</v>
      </c>
      <c r="H44" s="303">
        <f aca="true" t="shared" si="5" ref="H44:BC44">SUM(H26:H43)</f>
        <v>0</v>
      </c>
      <c r="I44" s="303">
        <f t="shared" si="5"/>
        <v>10</v>
      </c>
      <c r="J44" s="303">
        <f t="shared" si="5"/>
        <v>300</v>
      </c>
      <c r="K44" s="303">
        <f t="shared" si="5"/>
        <v>90</v>
      </c>
      <c r="L44" s="303">
        <f t="shared" si="5"/>
        <v>48</v>
      </c>
      <c r="M44" s="303">
        <f t="shared" si="5"/>
        <v>28</v>
      </c>
      <c r="N44" s="303">
        <f t="shared" si="5"/>
        <v>14</v>
      </c>
      <c r="O44" s="303">
        <f t="shared" si="5"/>
        <v>210</v>
      </c>
      <c r="P44" s="303">
        <f t="shared" si="5"/>
        <v>0</v>
      </c>
      <c r="Q44" s="303">
        <f t="shared" si="5"/>
        <v>0</v>
      </c>
      <c r="R44" s="303">
        <f t="shared" si="5"/>
        <v>0</v>
      </c>
      <c r="S44" s="303">
        <f t="shared" si="5"/>
        <v>0</v>
      </c>
      <c r="T44" s="303">
        <f t="shared" si="5"/>
        <v>0</v>
      </c>
      <c r="U44" s="303">
        <f t="shared" si="5"/>
        <v>0</v>
      </c>
      <c r="V44" s="303">
        <f t="shared" si="5"/>
        <v>0</v>
      </c>
      <c r="W44" s="303">
        <f t="shared" si="5"/>
        <v>0</v>
      </c>
      <c r="X44" s="303">
        <f t="shared" si="5"/>
        <v>0</v>
      </c>
      <c r="Y44" s="303">
        <f t="shared" si="5"/>
        <v>0</v>
      </c>
      <c r="Z44" s="303">
        <f t="shared" si="5"/>
        <v>32</v>
      </c>
      <c r="AA44" s="303">
        <f t="shared" si="5"/>
        <v>14</v>
      </c>
      <c r="AB44" s="303">
        <f t="shared" si="5"/>
        <v>14</v>
      </c>
      <c r="AC44" s="303">
        <f t="shared" si="5"/>
        <v>150</v>
      </c>
      <c r="AD44" s="303">
        <f t="shared" si="5"/>
        <v>7</v>
      </c>
      <c r="AE44" s="303">
        <f t="shared" si="5"/>
        <v>0</v>
      </c>
      <c r="AF44" s="303">
        <f t="shared" si="5"/>
        <v>0</v>
      </c>
      <c r="AG44" s="303">
        <f t="shared" si="5"/>
        <v>0</v>
      </c>
      <c r="AH44" s="303">
        <f t="shared" si="5"/>
        <v>0</v>
      </c>
      <c r="AI44" s="303">
        <f t="shared" si="5"/>
        <v>0</v>
      </c>
      <c r="AJ44" s="303">
        <f t="shared" si="5"/>
        <v>0</v>
      </c>
      <c r="AK44" s="303">
        <f t="shared" si="5"/>
        <v>0</v>
      </c>
      <c r="AL44" s="303">
        <f t="shared" si="5"/>
        <v>0</v>
      </c>
      <c r="AM44" s="303">
        <f t="shared" si="5"/>
        <v>0</v>
      </c>
      <c r="AN44" s="303">
        <f t="shared" si="5"/>
        <v>0</v>
      </c>
      <c r="AO44" s="303">
        <f t="shared" si="5"/>
        <v>0</v>
      </c>
      <c r="AP44" s="303">
        <f t="shared" si="5"/>
        <v>0</v>
      </c>
      <c r="AQ44" s="303">
        <f t="shared" si="5"/>
        <v>0</v>
      </c>
      <c r="AR44" s="303">
        <f t="shared" si="5"/>
        <v>0</v>
      </c>
      <c r="AS44" s="303">
        <f t="shared" si="5"/>
        <v>0</v>
      </c>
      <c r="AT44" s="303">
        <f t="shared" si="5"/>
        <v>16</v>
      </c>
      <c r="AU44" s="303">
        <f t="shared" si="5"/>
        <v>14</v>
      </c>
      <c r="AV44" s="303">
        <f t="shared" si="5"/>
        <v>0</v>
      </c>
      <c r="AW44" s="303">
        <f t="shared" si="5"/>
        <v>60</v>
      </c>
      <c r="AX44" s="303">
        <f t="shared" si="5"/>
        <v>3</v>
      </c>
      <c r="AY44" s="303">
        <f t="shared" si="5"/>
        <v>0</v>
      </c>
      <c r="AZ44" s="303">
        <f t="shared" si="5"/>
        <v>0</v>
      </c>
      <c r="BA44" s="303">
        <f t="shared" si="5"/>
        <v>0</v>
      </c>
      <c r="BB44" s="303">
        <f t="shared" si="5"/>
        <v>0</v>
      </c>
      <c r="BC44" s="310">
        <f t="shared" si="5"/>
        <v>0</v>
      </c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</row>
    <row r="45" spans="1:114" ht="22.5" customHeight="1" thickBot="1" thickTop="1">
      <c r="A45" s="503" t="s">
        <v>344</v>
      </c>
      <c r="B45" s="504"/>
      <c r="C45" s="303">
        <f>C24+C44</f>
        <v>8</v>
      </c>
      <c r="D45" s="303">
        <v>15</v>
      </c>
      <c r="E45" s="303">
        <f aca="true" t="shared" si="6" ref="E45:AJ45">E24+E44</f>
        <v>0</v>
      </c>
      <c r="F45" s="303">
        <f t="shared" si="6"/>
        <v>0</v>
      </c>
      <c r="G45" s="303">
        <f t="shared" si="6"/>
        <v>5</v>
      </c>
      <c r="H45" s="303">
        <f t="shared" si="6"/>
        <v>0</v>
      </c>
      <c r="I45" s="303">
        <f t="shared" si="6"/>
        <v>83</v>
      </c>
      <c r="J45" s="303">
        <f t="shared" si="6"/>
        <v>2490</v>
      </c>
      <c r="K45" s="303">
        <f t="shared" si="6"/>
        <v>870</v>
      </c>
      <c r="L45" s="303">
        <f t="shared" si="6"/>
        <v>244</v>
      </c>
      <c r="M45" s="303">
        <f t="shared" si="6"/>
        <v>528</v>
      </c>
      <c r="N45" s="303">
        <f t="shared" si="6"/>
        <v>98</v>
      </c>
      <c r="O45" s="303">
        <f t="shared" si="6"/>
        <v>1620</v>
      </c>
      <c r="P45" s="303">
        <f t="shared" si="6"/>
        <v>42</v>
      </c>
      <c r="Q45" s="303">
        <f t="shared" si="6"/>
        <v>84</v>
      </c>
      <c r="R45" s="303">
        <f t="shared" si="6"/>
        <v>28</v>
      </c>
      <c r="S45" s="303">
        <f t="shared" si="6"/>
        <v>266</v>
      </c>
      <c r="T45" s="303">
        <f t="shared" si="6"/>
        <v>14</v>
      </c>
      <c r="U45" s="303">
        <f t="shared" si="6"/>
        <v>74</v>
      </c>
      <c r="V45" s="303">
        <f t="shared" si="6"/>
        <v>104</v>
      </c>
      <c r="W45" s="303">
        <f t="shared" si="6"/>
        <v>28</v>
      </c>
      <c r="X45" s="303">
        <f t="shared" si="6"/>
        <v>424</v>
      </c>
      <c r="Y45" s="303">
        <f t="shared" si="6"/>
        <v>21</v>
      </c>
      <c r="Z45" s="303">
        <f t="shared" si="6"/>
        <v>64</v>
      </c>
      <c r="AA45" s="303">
        <f t="shared" si="6"/>
        <v>98</v>
      </c>
      <c r="AB45" s="303">
        <f t="shared" si="6"/>
        <v>42</v>
      </c>
      <c r="AC45" s="303">
        <f t="shared" si="6"/>
        <v>366</v>
      </c>
      <c r="AD45" s="303">
        <f t="shared" si="6"/>
        <v>19</v>
      </c>
      <c r="AE45" s="303">
        <f t="shared" si="6"/>
        <v>32</v>
      </c>
      <c r="AF45" s="303">
        <f t="shared" si="6"/>
        <v>104</v>
      </c>
      <c r="AG45" s="303">
        <f t="shared" si="6"/>
        <v>0</v>
      </c>
      <c r="AH45" s="303">
        <f t="shared" si="6"/>
        <v>224</v>
      </c>
      <c r="AI45" s="303">
        <f t="shared" si="6"/>
        <v>12</v>
      </c>
      <c r="AJ45" s="303">
        <f t="shared" si="6"/>
        <v>0</v>
      </c>
      <c r="AK45" s="303">
        <f aca="true" t="shared" si="7" ref="AK45:BC45">AK24+AK44</f>
        <v>50</v>
      </c>
      <c r="AL45" s="303">
        <f t="shared" si="7"/>
        <v>0</v>
      </c>
      <c r="AM45" s="303">
        <f t="shared" si="7"/>
        <v>100</v>
      </c>
      <c r="AN45" s="303">
        <f t="shared" si="7"/>
        <v>5</v>
      </c>
      <c r="AO45" s="303">
        <f t="shared" si="7"/>
        <v>16</v>
      </c>
      <c r="AP45" s="303">
        <f t="shared" si="7"/>
        <v>34</v>
      </c>
      <c r="AQ45" s="303">
        <f t="shared" si="7"/>
        <v>0</v>
      </c>
      <c r="AR45" s="303">
        <f t="shared" si="7"/>
        <v>100</v>
      </c>
      <c r="AS45" s="303">
        <f t="shared" si="7"/>
        <v>5</v>
      </c>
      <c r="AT45" s="303">
        <f t="shared" si="7"/>
        <v>16</v>
      </c>
      <c r="AU45" s="303">
        <f t="shared" si="7"/>
        <v>34</v>
      </c>
      <c r="AV45" s="303">
        <f t="shared" si="7"/>
        <v>0</v>
      </c>
      <c r="AW45" s="303">
        <f t="shared" si="7"/>
        <v>100</v>
      </c>
      <c r="AX45" s="303">
        <f t="shared" si="7"/>
        <v>5</v>
      </c>
      <c r="AY45" s="303">
        <f t="shared" si="7"/>
        <v>0</v>
      </c>
      <c r="AZ45" s="303">
        <f t="shared" si="7"/>
        <v>20</v>
      </c>
      <c r="BA45" s="303">
        <f t="shared" si="7"/>
        <v>0</v>
      </c>
      <c r="BB45" s="303">
        <f t="shared" si="7"/>
        <v>40</v>
      </c>
      <c r="BC45" s="303">
        <f t="shared" si="7"/>
        <v>2</v>
      </c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</row>
    <row r="46" spans="1:114" ht="22.5" customHeight="1" thickTop="1">
      <c r="A46" s="535" t="s">
        <v>351</v>
      </c>
      <c r="B46" s="536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</row>
    <row r="47" spans="1:114" ht="22.5" customHeight="1">
      <c r="A47" s="505" t="s">
        <v>384</v>
      </c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</row>
    <row r="48" spans="1:114" ht="22.5" customHeight="1">
      <c r="A48" s="291" t="s">
        <v>414</v>
      </c>
      <c r="B48" s="292" t="s">
        <v>368</v>
      </c>
      <c r="C48" s="291"/>
      <c r="D48" s="291">
        <v>1</v>
      </c>
      <c r="E48" s="291"/>
      <c r="F48" s="291"/>
      <c r="G48" s="291">
        <v>1</v>
      </c>
      <c r="H48" s="291"/>
      <c r="I48" s="291">
        <v>3</v>
      </c>
      <c r="J48" s="293">
        <f>I48*30</f>
        <v>90</v>
      </c>
      <c r="K48" s="293">
        <f aca="true" t="shared" si="8" ref="K48:K55">SUM(L48:N48)</f>
        <v>30</v>
      </c>
      <c r="L48" s="291">
        <v>16</v>
      </c>
      <c r="M48" s="291"/>
      <c r="N48" s="291">
        <v>14</v>
      </c>
      <c r="O48" s="294">
        <f>J48-K48</f>
        <v>60</v>
      </c>
      <c r="P48" s="300">
        <v>16</v>
      </c>
      <c r="Q48" s="291"/>
      <c r="R48" s="291">
        <v>14</v>
      </c>
      <c r="S48" s="291">
        <f>O48</f>
        <v>60</v>
      </c>
      <c r="T48" s="301">
        <v>3</v>
      </c>
      <c r="U48" s="300"/>
      <c r="V48" s="291"/>
      <c r="W48" s="291"/>
      <c r="X48" s="291"/>
      <c r="Y48" s="301"/>
      <c r="Z48" s="300"/>
      <c r="AA48" s="291"/>
      <c r="AB48" s="291"/>
      <c r="AC48" s="291"/>
      <c r="AD48" s="301"/>
      <c r="AE48" s="300"/>
      <c r="AF48" s="291"/>
      <c r="AG48" s="291"/>
      <c r="AH48" s="291"/>
      <c r="AI48" s="301"/>
      <c r="AJ48" s="300"/>
      <c r="AK48" s="291"/>
      <c r="AL48" s="291"/>
      <c r="AM48" s="291"/>
      <c r="AN48" s="301"/>
      <c r="AO48" s="300"/>
      <c r="AP48" s="291"/>
      <c r="AQ48" s="291"/>
      <c r="AR48" s="291"/>
      <c r="AS48" s="301"/>
      <c r="AT48" s="300"/>
      <c r="AU48" s="291"/>
      <c r="AV48" s="291"/>
      <c r="AW48" s="291"/>
      <c r="AX48" s="301"/>
      <c r="AY48" s="298"/>
      <c r="AZ48" s="291"/>
      <c r="BA48" s="291"/>
      <c r="BB48" s="291"/>
      <c r="BC48" s="29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</row>
    <row r="49" spans="1:114" ht="34.5" customHeight="1">
      <c r="A49" s="291" t="s">
        <v>415</v>
      </c>
      <c r="B49" s="292" t="s">
        <v>466</v>
      </c>
      <c r="C49" s="291"/>
      <c r="D49" s="291">
        <v>1</v>
      </c>
      <c r="E49" s="291"/>
      <c r="F49" s="291"/>
      <c r="G49" s="291">
        <v>1</v>
      </c>
      <c r="H49" s="291"/>
      <c r="I49" s="291">
        <v>3</v>
      </c>
      <c r="J49" s="293">
        <v>90</v>
      </c>
      <c r="K49" s="293">
        <f t="shared" si="8"/>
        <v>30</v>
      </c>
      <c r="L49" s="291">
        <v>16</v>
      </c>
      <c r="M49" s="291"/>
      <c r="N49" s="291">
        <v>14</v>
      </c>
      <c r="O49" s="294">
        <v>60</v>
      </c>
      <c r="P49" s="300">
        <v>16</v>
      </c>
      <c r="Q49" s="291"/>
      <c r="R49" s="291">
        <v>14</v>
      </c>
      <c r="S49" s="291">
        <f>O49</f>
        <v>60</v>
      </c>
      <c r="T49" s="301">
        <v>3</v>
      </c>
      <c r="U49" s="300"/>
      <c r="V49" s="291"/>
      <c r="W49" s="291"/>
      <c r="X49" s="291"/>
      <c r="Y49" s="301"/>
      <c r="Z49" s="300"/>
      <c r="AA49" s="291"/>
      <c r="AB49" s="291"/>
      <c r="AC49" s="291"/>
      <c r="AD49" s="301"/>
      <c r="AE49" s="300"/>
      <c r="AF49" s="291"/>
      <c r="AG49" s="291"/>
      <c r="AH49" s="291"/>
      <c r="AI49" s="301"/>
      <c r="AJ49" s="300"/>
      <c r="AK49" s="291"/>
      <c r="AL49" s="291"/>
      <c r="AM49" s="291"/>
      <c r="AN49" s="301"/>
      <c r="AO49" s="300"/>
      <c r="AP49" s="291"/>
      <c r="AQ49" s="291"/>
      <c r="AR49" s="291"/>
      <c r="AS49" s="301"/>
      <c r="AT49" s="300"/>
      <c r="AU49" s="291"/>
      <c r="AV49" s="291"/>
      <c r="AW49" s="291"/>
      <c r="AX49" s="301"/>
      <c r="AY49" s="298"/>
      <c r="AZ49" s="291"/>
      <c r="BA49" s="291"/>
      <c r="BB49" s="291"/>
      <c r="BC49" s="29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</row>
    <row r="50" spans="1:114" ht="22.5" customHeight="1">
      <c r="A50" s="291" t="s">
        <v>416</v>
      </c>
      <c r="B50" s="292" t="s">
        <v>447</v>
      </c>
      <c r="C50" s="311" t="s">
        <v>383</v>
      </c>
      <c r="D50" s="311"/>
      <c r="E50" s="311">
        <v>2</v>
      </c>
      <c r="F50" s="311"/>
      <c r="G50" s="311"/>
      <c r="H50" s="311"/>
      <c r="I50" s="311">
        <v>12</v>
      </c>
      <c r="J50" s="312">
        <f aca="true" t="shared" si="9" ref="J50:J56">I50*30</f>
        <v>360</v>
      </c>
      <c r="K50" s="293">
        <f t="shared" si="8"/>
        <v>100</v>
      </c>
      <c r="L50" s="311">
        <v>52</v>
      </c>
      <c r="M50" s="311"/>
      <c r="N50" s="311">
        <v>48</v>
      </c>
      <c r="O50" s="311">
        <f>J50-K50</f>
        <v>260</v>
      </c>
      <c r="P50" s="311">
        <v>32</v>
      </c>
      <c r="Q50" s="311"/>
      <c r="R50" s="311">
        <v>28</v>
      </c>
      <c r="S50" s="311">
        <f>T50*30-P50-Q50-R50</f>
        <v>150</v>
      </c>
      <c r="T50" s="311">
        <v>7</v>
      </c>
      <c r="U50" s="300">
        <v>20</v>
      </c>
      <c r="V50" s="291"/>
      <c r="W50" s="291">
        <v>20</v>
      </c>
      <c r="X50" s="311">
        <f>Y50*30-U50-V50-W50</f>
        <v>110</v>
      </c>
      <c r="Y50" s="311">
        <v>5</v>
      </c>
      <c r="Z50" s="300"/>
      <c r="AA50" s="291"/>
      <c r="AB50" s="291"/>
      <c r="AC50" s="291"/>
      <c r="AD50" s="301"/>
      <c r="AE50" s="300"/>
      <c r="AF50" s="291"/>
      <c r="AG50" s="291"/>
      <c r="AH50" s="291"/>
      <c r="AI50" s="301"/>
      <c r="AJ50" s="300"/>
      <c r="AK50" s="291"/>
      <c r="AL50" s="291"/>
      <c r="AM50" s="291"/>
      <c r="AN50" s="301"/>
      <c r="AO50" s="300"/>
      <c r="AP50" s="291"/>
      <c r="AQ50" s="291"/>
      <c r="AR50" s="291"/>
      <c r="AS50" s="301"/>
      <c r="AT50" s="300"/>
      <c r="AU50" s="291"/>
      <c r="AV50" s="291"/>
      <c r="AW50" s="291"/>
      <c r="AX50" s="301"/>
      <c r="AY50" s="298"/>
      <c r="AZ50" s="291"/>
      <c r="BA50" s="291"/>
      <c r="BB50" s="291"/>
      <c r="BC50" s="29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</row>
    <row r="51" spans="1:114" ht="22.5" customHeight="1">
      <c r="A51" s="291" t="s">
        <v>417</v>
      </c>
      <c r="B51" s="292" t="s">
        <v>458</v>
      </c>
      <c r="C51" s="291">
        <v>1</v>
      </c>
      <c r="D51" s="291"/>
      <c r="E51" s="291"/>
      <c r="F51" s="291"/>
      <c r="G51" s="291">
        <v>1</v>
      </c>
      <c r="H51" s="291"/>
      <c r="I51" s="291">
        <v>4</v>
      </c>
      <c r="J51" s="293">
        <f t="shared" si="9"/>
        <v>120</v>
      </c>
      <c r="K51" s="293">
        <f t="shared" si="8"/>
        <v>30</v>
      </c>
      <c r="L51" s="291">
        <f>P51+U51+Z51</f>
        <v>16</v>
      </c>
      <c r="M51" s="291"/>
      <c r="N51" s="291">
        <f>R51+W51+AB51</f>
        <v>14</v>
      </c>
      <c r="O51" s="294">
        <f aca="true" t="shared" si="10" ref="O51:O61">J51-K51</f>
        <v>90</v>
      </c>
      <c r="P51" s="300">
        <v>16</v>
      </c>
      <c r="Q51" s="291"/>
      <c r="R51" s="291">
        <v>14</v>
      </c>
      <c r="S51" s="291">
        <v>90</v>
      </c>
      <c r="T51" s="301">
        <v>4</v>
      </c>
      <c r="U51" s="300"/>
      <c r="V51" s="291"/>
      <c r="W51" s="291"/>
      <c r="X51" s="291"/>
      <c r="Y51" s="301"/>
      <c r="Z51" s="300"/>
      <c r="AA51" s="291"/>
      <c r="AB51" s="291"/>
      <c r="AC51" s="291"/>
      <c r="AD51" s="301"/>
      <c r="AE51" s="300"/>
      <c r="AF51" s="291"/>
      <c r="AG51" s="291"/>
      <c r="AH51" s="291"/>
      <c r="AI51" s="301"/>
      <c r="AJ51" s="300"/>
      <c r="AK51" s="291"/>
      <c r="AL51" s="291"/>
      <c r="AM51" s="291"/>
      <c r="AN51" s="301"/>
      <c r="AO51" s="300"/>
      <c r="AP51" s="291"/>
      <c r="AQ51" s="291"/>
      <c r="AR51" s="291"/>
      <c r="AS51" s="301"/>
      <c r="AT51" s="300"/>
      <c r="AU51" s="291"/>
      <c r="AV51" s="291"/>
      <c r="AW51" s="291"/>
      <c r="AX51" s="301"/>
      <c r="AY51" s="298"/>
      <c r="AZ51" s="291"/>
      <c r="BA51" s="291"/>
      <c r="BB51" s="291"/>
      <c r="BC51" s="29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</row>
    <row r="52" spans="1:114" ht="22.5" customHeight="1">
      <c r="A52" s="291" t="s">
        <v>418</v>
      </c>
      <c r="B52" s="292" t="s">
        <v>459</v>
      </c>
      <c r="C52" s="291">
        <v>3</v>
      </c>
      <c r="D52" s="291"/>
      <c r="E52" s="291"/>
      <c r="F52" s="291"/>
      <c r="G52" s="291"/>
      <c r="H52" s="291"/>
      <c r="I52" s="291">
        <v>4</v>
      </c>
      <c r="J52" s="293">
        <f>I52*30</f>
        <v>120</v>
      </c>
      <c r="K52" s="293">
        <f>SUM(L52:N52)</f>
        <v>30</v>
      </c>
      <c r="L52" s="291">
        <f>P52+U52+Z52</f>
        <v>16</v>
      </c>
      <c r="M52" s="291"/>
      <c r="N52" s="291">
        <f>R52+W52+AB52</f>
        <v>14</v>
      </c>
      <c r="O52" s="294">
        <f>J52-K52</f>
        <v>90</v>
      </c>
      <c r="P52" s="300"/>
      <c r="Q52" s="291"/>
      <c r="R52" s="291"/>
      <c r="S52" s="291"/>
      <c r="T52" s="301"/>
      <c r="U52" s="300"/>
      <c r="V52" s="291"/>
      <c r="W52" s="291"/>
      <c r="X52" s="291"/>
      <c r="Y52" s="301"/>
      <c r="Z52" s="300">
        <v>16</v>
      </c>
      <c r="AA52" s="291"/>
      <c r="AB52" s="291">
        <v>14</v>
      </c>
      <c r="AC52" s="291">
        <v>90</v>
      </c>
      <c r="AD52" s="301">
        <v>4</v>
      </c>
      <c r="AE52" s="300"/>
      <c r="AF52" s="291"/>
      <c r="AG52" s="291"/>
      <c r="AH52" s="291"/>
      <c r="AI52" s="301"/>
      <c r="AJ52" s="300"/>
      <c r="AK52" s="291"/>
      <c r="AL52" s="291"/>
      <c r="AM52" s="291"/>
      <c r="AN52" s="301"/>
      <c r="AO52" s="300"/>
      <c r="AP52" s="291"/>
      <c r="AQ52" s="291"/>
      <c r="AR52" s="291"/>
      <c r="AS52" s="301"/>
      <c r="AT52" s="300"/>
      <c r="AU52" s="291"/>
      <c r="AV52" s="291"/>
      <c r="AW52" s="291"/>
      <c r="AX52" s="301"/>
      <c r="AY52" s="298"/>
      <c r="AZ52" s="291"/>
      <c r="BA52" s="291"/>
      <c r="BB52" s="291"/>
      <c r="BC52" s="29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</row>
    <row r="53" spans="1:114" ht="22.5" customHeight="1">
      <c r="A53" s="291" t="s">
        <v>419</v>
      </c>
      <c r="B53" s="292" t="s">
        <v>477</v>
      </c>
      <c r="C53" s="291"/>
      <c r="D53" s="291">
        <v>3</v>
      </c>
      <c r="E53" s="291"/>
      <c r="F53" s="291"/>
      <c r="G53" s="291">
        <v>3</v>
      </c>
      <c r="H53" s="291"/>
      <c r="I53" s="291">
        <v>3</v>
      </c>
      <c r="J53" s="293">
        <f t="shared" si="9"/>
        <v>90</v>
      </c>
      <c r="K53" s="293">
        <f t="shared" si="8"/>
        <v>30</v>
      </c>
      <c r="L53" s="291">
        <f>Z53+AE53</f>
        <v>16</v>
      </c>
      <c r="M53" s="291"/>
      <c r="N53" s="291">
        <f>AB53+AG53</f>
        <v>14</v>
      </c>
      <c r="O53" s="294">
        <f t="shared" si="10"/>
        <v>60</v>
      </c>
      <c r="P53" s="300"/>
      <c r="Q53" s="291"/>
      <c r="R53" s="291"/>
      <c r="S53" s="291"/>
      <c r="T53" s="301"/>
      <c r="U53" s="300"/>
      <c r="V53" s="291"/>
      <c r="W53" s="291"/>
      <c r="X53" s="291"/>
      <c r="Y53" s="301"/>
      <c r="Z53" s="300">
        <v>16</v>
      </c>
      <c r="AA53" s="291"/>
      <c r="AB53" s="291">
        <v>14</v>
      </c>
      <c r="AC53" s="291">
        <v>60</v>
      </c>
      <c r="AD53" s="301">
        <v>3</v>
      </c>
      <c r="AE53" s="300"/>
      <c r="AF53" s="291"/>
      <c r="AG53" s="291"/>
      <c r="AH53" s="291"/>
      <c r="AI53" s="301"/>
      <c r="AJ53" s="300"/>
      <c r="AK53" s="291"/>
      <c r="AL53" s="291"/>
      <c r="AM53" s="291"/>
      <c r="AN53" s="301"/>
      <c r="AO53" s="300"/>
      <c r="AP53" s="291"/>
      <c r="AQ53" s="291"/>
      <c r="AR53" s="291"/>
      <c r="AS53" s="301"/>
      <c r="AT53" s="300"/>
      <c r="AU53" s="291"/>
      <c r="AV53" s="291"/>
      <c r="AW53" s="291"/>
      <c r="AX53" s="301"/>
      <c r="AY53" s="298"/>
      <c r="AZ53" s="291"/>
      <c r="BA53" s="291"/>
      <c r="BB53" s="291"/>
      <c r="BC53" s="29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</row>
    <row r="54" spans="1:114" s="322" customFormat="1" ht="24" customHeight="1">
      <c r="A54" s="313" t="s">
        <v>420</v>
      </c>
      <c r="B54" s="314" t="s">
        <v>369</v>
      </c>
      <c r="C54" s="313">
        <v>6</v>
      </c>
      <c r="D54" s="313">
        <v>7</v>
      </c>
      <c r="E54" s="313">
        <v>7</v>
      </c>
      <c r="F54" s="313"/>
      <c r="G54" s="313">
        <v>6</v>
      </c>
      <c r="H54" s="313"/>
      <c r="I54" s="313">
        <v>7</v>
      </c>
      <c r="J54" s="315">
        <f t="shared" si="9"/>
        <v>210</v>
      </c>
      <c r="K54" s="315">
        <f t="shared" si="8"/>
        <v>60</v>
      </c>
      <c r="L54" s="313">
        <v>32</v>
      </c>
      <c r="M54" s="313"/>
      <c r="N54" s="313">
        <v>28</v>
      </c>
      <c r="O54" s="316">
        <f t="shared" si="10"/>
        <v>150</v>
      </c>
      <c r="P54" s="317"/>
      <c r="Q54" s="313"/>
      <c r="R54" s="313"/>
      <c r="S54" s="313"/>
      <c r="T54" s="318"/>
      <c r="U54" s="317"/>
      <c r="V54" s="313"/>
      <c r="W54" s="313"/>
      <c r="X54" s="313"/>
      <c r="Y54" s="318"/>
      <c r="Z54" s="317"/>
      <c r="AA54" s="313"/>
      <c r="AB54" s="313"/>
      <c r="AC54" s="313"/>
      <c r="AD54" s="318"/>
      <c r="AE54" s="317"/>
      <c r="AF54" s="313"/>
      <c r="AG54" s="313"/>
      <c r="AH54" s="313"/>
      <c r="AI54" s="318"/>
      <c r="AJ54" s="317"/>
      <c r="AK54" s="313"/>
      <c r="AL54" s="313"/>
      <c r="AM54" s="313"/>
      <c r="AN54" s="318"/>
      <c r="AO54" s="317">
        <v>16</v>
      </c>
      <c r="AP54" s="313"/>
      <c r="AQ54" s="313">
        <v>14</v>
      </c>
      <c r="AR54" s="313">
        <v>90</v>
      </c>
      <c r="AS54" s="318">
        <v>4</v>
      </c>
      <c r="AT54" s="317">
        <v>16</v>
      </c>
      <c r="AU54" s="313"/>
      <c r="AV54" s="313">
        <v>14</v>
      </c>
      <c r="AW54" s="313">
        <v>60</v>
      </c>
      <c r="AX54" s="318">
        <v>3</v>
      </c>
      <c r="AY54" s="319"/>
      <c r="AZ54" s="313"/>
      <c r="BA54" s="313"/>
      <c r="BB54" s="313"/>
      <c r="BC54" s="320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321"/>
      <c r="DF54" s="321"/>
      <c r="DG54" s="321"/>
      <c r="DH54" s="321"/>
      <c r="DI54" s="321"/>
      <c r="DJ54" s="321"/>
    </row>
    <row r="55" spans="1:114" ht="22.5" customHeight="1">
      <c r="A55" s="291" t="s">
        <v>421</v>
      </c>
      <c r="B55" s="292" t="s">
        <v>467</v>
      </c>
      <c r="C55" s="291" t="s">
        <v>450</v>
      </c>
      <c r="D55" s="291"/>
      <c r="E55" s="291">
        <v>4</v>
      </c>
      <c r="F55" s="291"/>
      <c r="G55" s="291">
        <v>3</v>
      </c>
      <c r="H55" s="291"/>
      <c r="I55" s="291">
        <v>9</v>
      </c>
      <c r="J55" s="293">
        <f t="shared" si="9"/>
        <v>270</v>
      </c>
      <c r="K55" s="293">
        <f t="shared" si="8"/>
        <v>70</v>
      </c>
      <c r="L55" s="291">
        <v>42</v>
      </c>
      <c r="M55" s="291"/>
      <c r="N55" s="291">
        <v>28</v>
      </c>
      <c r="O55" s="294">
        <f t="shared" si="10"/>
        <v>200</v>
      </c>
      <c r="P55" s="300"/>
      <c r="Q55" s="291"/>
      <c r="R55" s="291"/>
      <c r="S55" s="291"/>
      <c r="T55" s="301"/>
      <c r="U55" s="300"/>
      <c r="V55" s="291"/>
      <c r="W55" s="291"/>
      <c r="X55" s="291"/>
      <c r="Y55" s="301"/>
      <c r="Z55" s="300">
        <v>26</v>
      </c>
      <c r="AA55" s="291"/>
      <c r="AB55" s="291">
        <v>14</v>
      </c>
      <c r="AC55" s="291">
        <v>110</v>
      </c>
      <c r="AD55" s="301">
        <v>5</v>
      </c>
      <c r="AE55" s="300">
        <v>16</v>
      </c>
      <c r="AF55" s="291"/>
      <c r="AG55" s="291">
        <v>14</v>
      </c>
      <c r="AH55" s="291">
        <v>90</v>
      </c>
      <c r="AI55" s="301">
        <v>4</v>
      </c>
      <c r="AJ55" s="300"/>
      <c r="AK55" s="291"/>
      <c r="AL55" s="291"/>
      <c r="AM55" s="291"/>
      <c r="AN55" s="301"/>
      <c r="AO55" s="300"/>
      <c r="AP55" s="291"/>
      <c r="AQ55" s="291"/>
      <c r="AR55" s="291"/>
      <c r="AS55" s="301"/>
      <c r="AT55" s="300"/>
      <c r="AU55" s="291"/>
      <c r="AV55" s="291"/>
      <c r="AW55" s="291"/>
      <c r="AX55" s="301"/>
      <c r="AY55" s="298"/>
      <c r="AZ55" s="291"/>
      <c r="BA55" s="291"/>
      <c r="BB55" s="291"/>
      <c r="BC55" s="29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</row>
    <row r="56" spans="1:114" ht="22.5" customHeight="1">
      <c r="A56" s="291" t="s">
        <v>422</v>
      </c>
      <c r="B56" s="292" t="s">
        <v>371</v>
      </c>
      <c r="C56" s="291" t="s">
        <v>449</v>
      </c>
      <c r="D56" s="291"/>
      <c r="E56" s="291">
        <v>5</v>
      </c>
      <c r="F56" s="291"/>
      <c r="G56" s="291"/>
      <c r="H56" s="291"/>
      <c r="I56" s="291">
        <v>9</v>
      </c>
      <c r="J56" s="293">
        <f t="shared" si="9"/>
        <v>270</v>
      </c>
      <c r="K56" s="293">
        <f aca="true" t="shared" si="11" ref="K56:K62">SUM(L56:N56)</f>
        <v>70</v>
      </c>
      <c r="L56" s="291">
        <v>36</v>
      </c>
      <c r="M56" s="291"/>
      <c r="N56" s="291">
        <f>AG56+AL56+AQ56</f>
        <v>34</v>
      </c>
      <c r="O56" s="294">
        <f t="shared" si="10"/>
        <v>200</v>
      </c>
      <c r="P56" s="300"/>
      <c r="Q56" s="291"/>
      <c r="R56" s="291"/>
      <c r="S56" s="291"/>
      <c r="T56" s="301"/>
      <c r="U56" s="300"/>
      <c r="V56" s="291"/>
      <c r="W56" s="291"/>
      <c r="X56" s="291"/>
      <c r="Y56" s="301"/>
      <c r="Z56" s="300"/>
      <c r="AA56" s="291"/>
      <c r="AB56" s="291"/>
      <c r="AC56" s="291"/>
      <c r="AD56" s="301"/>
      <c r="AE56" s="300">
        <v>20</v>
      </c>
      <c r="AF56" s="291"/>
      <c r="AG56" s="291">
        <v>20</v>
      </c>
      <c r="AH56" s="291">
        <v>110</v>
      </c>
      <c r="AI56" s="301">
        <v>5</v>
      </c>
      <c r="AJ56" s="300">
        <v>16</v>
      </c>
      <c r="AK56" s="291"/>
      <c r="AL56" s="291">
        <v>14</v>
      </c>
      <c r="AM56" s="291">
        <v>90</v>
      </c>
      <c r="AN56" s="301">
        <v>4</v>
      </c>
      <c r="AO56" s="300"/>
      <c r="AP56" s="291"/>
      <c r="AQ56" s="291"/>
      <c r="AR56" s="291"/>
      <c r="AS56" s="301"/>
      <c r="AT56" s="300"/>
      <c r="AU56" s="291"/>
      <c r="AV56" s="291"/>
      <c r="AW56" s="291"/>
      <c r="AX56" s="301"/>
      <c r="AY56" s="298"/>
      <c r="AZ56" s="291"/>
      <c r="BA56" s="291"/>
      <c r="BB56" s="291"/>
      <c r="BC56" s="29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</row>
    <row r="57" spans="1:114" ht="21" customHeight="1">
      <c r="A57" s="291" t="s">
        <v>423</v>
      </c>
      <c r="B57" s="292" t="s">
        <v>442</v>
      </c>
      <c r="C57" s="291"/>
      <c r="D57" s="291">
        <v>7</v>
      </c>
      <c r="E57" s="291"/>
      <c r="F57" s="291"/>
      <c r="G57" s="291">
        <v>7</v>
      </c>
      <c r="H57" s="291"/>
      <c r="I57" s="291">
        <v>3</v>
      </c>
      <c r="J57" s="293">
        <f aca="true" t="shared" si="12" ref="J57:J62">I57*30</f>
        <v>90</v>
      </c>
      <c r="K57" s="293">
        <f t="shared" si="11"/>
        <v>30</v>
      </c>
      <c r="L57" s="291">
        <v>16</v>
      </c>
      <c r="M57" s="291"/>
      <c r="N57" s="291">
        <v>14</v>
      </c>
      <c r="O57" s="294">
        <f t="shared" si="10"/>
        <v>60</v>
      </c>
      <c r="P57" s="300"/>
      <c r="Q57" s="291"/>
      <c r="R57" s="291"/>
      <c r="S57" s="291"/>
      <c r="T57" s="301"/>
      <c r="U57" s="300"/>
      <c r="V57" s="291"/>
      <c r="W57" s="291"/>
      <c r="X57" s="291"/>
      <c r="Y57" s="301"/>
      <c r="Z57" s="300"/>
      <c r="AA57" s="291"/>
      <c r="AB57" s="291"/>
      <c r="AC57" s="291"/>
      <c r="AD57" s="301"/>
      <c r="AE57" s="300"/>
      <c r="AF57" s="291"/>
      <c r="AG57" s="291"/>
      <c r="AH57" s="291"/>
      <c r="AI57" s="301"/>
      <c r="AJ57" s="300"/>
      <c r="AK57" s="291"/>
      <c r="AL57" s="291"/>
      <c r="AM57" s="291"/>
      <c r="AN57" s="301"/>
      <c r="AO57" s="300"/>
      <c r="AP57" s="291"/>
      <c r="AQ57" s="291"/>
      <c r="AR57" s="291"/>
      <c r="AS57" s="301"/>
      <c r="AT57" s="300">
        <v>16</v>
      </c>
      <c r="AU57" s="291"/>
      <c r="AV57" s="291">
        <v>14</v>
      </c>
      <c r="AW57" s="291">
        <v>60</v>
      </c>
      <c r="AX57" s="301">
        <v>3</v>
      </c>
      <c r="AY57" s="298"/>
      <c r="AZ57" s="291"/>
      <c r="BA57" s="291"/>
      <c r="BB57" s="291"/>
      <c r="BC57" s="29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</row>
    <row r="58" spans="1:114" ht="40.5" customHeight="1">
      <c r="A58" s="313" t="s">
        <v>424</v>
      </c>
      <c r="B58" s="292" t="s">
        <v>372</v>
      </c>
      <c r="C58" s="291" t="s">
        <v>438</v>
      </c>
      <c r="D58" s="291"/>
      <c r="E58" s="291"/>
      <c r="F58" s="291"/>
      <c r="G58" s="291"/>
      <c r="H58" s="291"/>
      <c r="I58" s="291">
        <v>9</v>
      </c>
      <c r="J58" s="293">
        <f t="shared" si="12"/>
        <v>270</v>
      </c>
      <c r="K58" s="293">
        <f t="shared" si="11"/>
        <v>70</v>
      </c>
      <c r="L58" s="291">
        <f>AJ58+AO58</f>
        <v>36</v>
      </c>
      <c r="M58" s="291"/>
      <c r="N58" s="291">
        <f>AL58+AQ58</f>
        <v>34</v>
      </c>
      <c r="O58" s="294">
        <f t="shared" si="10"/>
        <v>200</v>
      </c>
      <c r="P58" s="300"/>
      <c r="Q58" s="291"/>
      <c r="R58" s="291"/>
      <c r="S58" s="291"/>
      <c r="T58" s="301"/>
      <c r="U58" s="300"/>
      <c r="V58" s="291"/>
      <c r="W58" s="291"/>
      <c r="X58" s="291"/>
      <c r="Y58" s="301"/>
      <c r="Z58" s="300"/>
      <c r="AA58" s="291"/>
      <c r="AB58" s="291"/>
      <c r="AC58" s="291"/>
      <c r="AD58" s="301"/>
      <c r="AE58" s="300"/>
      <c r="AF58" s="291"/>
      <c r="AG58" s="291"/>
      <c r="AH58" s="291"/>
      <c r="AI58" s="301"/>
      <c r="AJ58" s="300">
        <v>16</v>
      </c>
      <c r="AK58" s="291"/>
      <c r="AL58" s="291">
        <v>14</v>
      </c>
      <c r="AM58" s="291">
        <v>90</v>
      </c>
      <c r="AN58" s="301">
        <v>4</v>
      </c>
      <c r="AO58" s="300">
        <v>20</v>
      </c>
      <c r="AP58" s="291"/>
      <c r="AQ58" s="291">
        <v>20</v>
      </c>
      <c r="AR58" s="291">
        <v>110</v>
      </c>
      <c r="AS58" s="301">
        <v>5</v>
      </c>
      <c r="AT58" s="300"/>
      <c r="AU58" s="291"/>
      <c r="AV58" s="291"/>
      <c r="AW58" s="291"/>
      <c r="AX58" s="301"/>
      <c r="AY58" s="298"/>
      <c r="AZ58" s="291"/>
      <c r="BA58" s="291"/>
      <c r="BB58" s="291"/>
      <c r="BC58" s="29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</row>
    <row r="59" spans="1:114" ht="22.5" customHeight="1">
      <c r="A59" s="291" t="s">
        <v>425</v>
      </c>
      <c r="B59" s="292" t="s">
        <v>478</v>
      </c>
      <c r="C59" s="291">
        <v>5</v>
      </c>
      <c r="D59" s="291"/>
      <c r="E59" s="291"/>
      <c r="F59" s="291"/>
      <c r="G59" s="291">
        <v>5</v>
      </c>
      <c r="H59" s="291"/>
      <c r="I59" s="291">
        <v>4</v>
      </c>
      <c r="J59" s="293">
        <v>120</v>
      </c>
      <c r="K59" s="293">
        <f t="shared" si="11"/>
        <v>30</v>
      </c>
      <c r="L59" s="291">
        <v>16</v>
      </c>
      <c r="M59" s="291"/>
      <c r="N59" s="291">
        <v>14</v>
      </c>
      <c r="O59" s="294">
        <f t="shared" si="10"/>
        <v>90</v>
      </c>
      <c r="P59" s="300"/>
      <c r="Q59" s="291"/>
      <c r="R59" s="291"/>
      <c r="S59" s="291"/>
      <c r="T59" s="301"/>
      <c r="U59" s="300"/>
      <c r="V59" s="291"/>
      <c r="W59" s="291"/>
      <c r="X59" s="291"/>
      <c r="Y59" s="301"/>
      <c r="Z59" s="300"/>
      <c r="AA59" s="291"/>
      <c r="AB59" s="291"/>
      <c r="AC59" s="291"/>
      <c r="AD59" s="301"/>
      <c r="AE59" s="300"/>
      <c r="AF59" s="291"/>
      <c r="AG59" s="291"/>
      <c r="AH59" s="291"/>
      <c r="AI59" s="301"/>
      <c r="AJ59" s="300">
        <v>16</v>
      </c>
      <c r="AK59" s="291"/>
      <c r="AL59" s="291">
        <v>14</v>
      </c>
      <c r="AM59" s="291">
        <v>90</v>
      </c>
      <c r="AN59" s="301">
        <v>4</v>
      </c>
      <c r="AO59" s="300"/>
      <c r="AP59" s="291"/>
      <c r="AQ59" s="291"/>
      <c r="AR59" s="291"/>
      <c r="AS59" s="301"/>
      <c r="AT59" s="300"/>
      <c r="AU59" s="291"/>
      <c r="AV59" s="291"/>
      <c r="AW59" s="291"/>
      <c r="AX59" s="301"/>
      <c r="AY59" s="298"/>
      <c r="AZ59" s="291"/>
      <c r="BA59" s="291"/>
      <c r="BB59" s="291"/>
      <c r="BC59" s="29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</row>
    <row r="60" spans="1:114" ht="19.5" customHeight="1">
      <c r="A60" s="291" t="s">
        <v>426</v>
      </c>
      <c r="B60" s="292" t="s">
        <v>441</v>
      </c>
      <c r="C60" s="291">
        <v>7</v>
      </c>
      <c r="D60" s="291"/>
      <c r="E60" s="291"/>
      <c r="F60" s="291"/>
      <c r="G60" s="291">
        <v>7</v>
      </c>
      <c r="H60" s="291"/>
      <c r="I60" s="291">
        <v>4</v>
      </c>
      <c r="J60" s="293">
        <f t="shared" si="12"/>
        <v>120</v>
      </c>
      <c r="K60" s="293">
        <f t="shared" si="11"/>
        <v>30</v>
      </c>
      <c r="L60" s="291">
        <f>AT60</f>
        <v>16</v>
      </c>
      <c r="M60" s="291"/>
      <c r="N60" s="291">
        <f>AV60</f>
        <v>14</v>
      </c>
      <c r="O60" s="294">
        <f t="shared" si="10"/>
        <v>90</v>
      </c>
      <c r="P60" s="300"/>
      <c r="Q60" s="291"/>
      <c r="R60" s="291"/>
      <c r="S60" s="291"/>
      <c r="T60" s="301"/>
      <c r="U60" s="300"/>
      <c r="V60" s="291"/>
      <c r="W60" s="291"/>
      <c r="X60" s="291"/>
      <c r="Y60" s="301"/>
      <c r="Z60" s="300"/>
      <c r="AA60" s="291"/>
      <c r="AB60" s="291"/>
      <c r="AC60" s="291"/>
      <c r="AD60" s="301"/>
      <c r="AE60" s="300"/>
      <c r="AF60" s="291"/>
      <c r="AG60" s="291"/>
      <c r="AH60" s="291"/>
      <c r="AI60" s="301"/>
      <c r="AJ60" s="300"/>
      <c r="AK60" s="291"/>
      <c r="AL60" s="291"/>
      <c r="AM60" s="291"/>
      <c r="AN60" s="301"/>
      <c r="AO60" s="300"/>
      <c r="AP60" s="291"/>
      <c r="AQ60" s="291"/>
      <c r="AR60" s="291"/>
      <c r="AS60" s="301"/>
      <c r="AT60" s="300">
        <v>16</v>
      </c>
      <c r="AU60" s="291"/>
      <c r="AV60" s="291">
        <v>14</v>
      </c>
      <c r="AW60" s="291">
        <v>90</v>
      </c>
      <c r="AX60" s="301">
        <v>4</v>
      </c>
      <c r="AY60" s="298"/>
      <c r="AZ60" s="291"/>
      <c r="BA60" s="291"/>
      <c r="BB60" s="291"/>
      <c r="BC60" s="29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</row>
    <row r="61" spans="1:114" ht="22.5" customHeight="1">
      <c r="A61" s="291" t="s">
        <v>427</v>
      </c>
      <c r="B61" s="292" t="s">
        <v>468</v>
      </c>
      <c r="C61" s="291"/>
      <c r="D61" s="291">
        <v>5</v>
      </c>
      <c r="E61" s="291"/>
      <c r="F61" s="291"/>
      <c r="G61" s="291">
        <v>5</v>
      </c>
      <c r="H61" s="291"/>
      <c r="I61" s="291">
        <v>3</v>
      </c>
      <c r="J61" s="293">
        <f t="shared" si="12"/>
        <v>90</v>
      </c>
      <c r="K61" s="293">
        <f t="shared" si="11"/>
        <v>30</v>
      </c>
      <c r="L61" s="291">
        <v>16</v>
      </c>
      <c r="M61" s="291"/>
      <c r="N61" s="291">
        <v>14</v>
      </c>
      <c r="O61" s="294">
        <f t="shared" si="10"/>
        <v>60</v>
      </c>
      <c r="P61" s="300"/>
      <c r="Q61" s="291"/>
      <c r="R61" s="291"/>
      <c r="S61" s="291"/>
      <c r="T61" s="301"/>
      <c r="U61" s="300"/>
      <c r="V61" s="291"/>
      <c r="W61" s="291"/>
      <c r="X61" s="291"/>
      <c r="Y61" s="301"/>
      <c r="Z61" s="300"/>
      <c r="AA61" s="291"/>
      <c r="AB61" s="291"/>
      <c r="AC61" s="291"/>
      <c r="AD61" s="301"/>
      <c r="AE61" s="300"/>
      <c r="AF61" s="291"/>
      <c r="AG61" s="291"/>
      <c r="AH61" s="291"/>
      <c r="AI61" s="301"/>
      <c r="AJ61" s="300">
        <v>16</v>
      </c>
      <c r="AK61" s="291"/>
      <c r="AL61" s="291">
        <v>14</v>
      </c>
      <c r="AM61" s="291">
        <v>60</v>
      </c>
      <c r="AN61" s="301">
        <v>3</v>
      </c>
      <c r="AO61" s="300"/>
      <c r="AP61" s="291"/>
      <c r="AQ61" s="291"/>
      <c r="AR61" s="291"/>
      <c r="AS61" s="301"/>
      <c r="AT61" s="300"/>
      <c r="AU61" s="291"/>
      <c r="AV61" s="291"/>
      <c r="AW61" s="291"/>
      <c r="AX61" s="301"/>
      <c r="AY61" s="298"/>
      <c r="AZ61" s="291"/>
      <c r="BA61" s="291"/>
      <c r="BB61" s="291"/>
      <c r="BC61" s="29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</row>
    <row r="62" spans="1:114" s="322" customFormat="1" ht="27.75" customHeight="1">
      <c r="A62" s="313" t="s">
        <v>428</v>
      </c>
      <c r="B62" s="302" t="s">
        <v>373</v>
      </c>
      <c r="C62" s="313"/>
      <c r="D62" s="313">
        <v>8</v>
      </c>
      <c r="E62" s="313"/>
      <c r="F62" s="313"/>
      <c r="G62" s="313">
        <v>8</v>
      </c>
      <c r="H62" s="313"/>
      <c r="I62" s="313">
        <v>3</v>
      </c>
      <c r="J62" s="315">
        <f t="shared" si="12"/>
        <v>90</v>
      </c>
      <c r="K62" s="315">
        <f t="shared" si="11"/>
        <v>30</v>
      </c>
      <c r="L62" s="313">
        <v>20</v>
      </c>
      <c r="M62" s="313">
        <f>AZ62</f>
        <v>0</v>
      </c>
      <c r="N62" s="313">
        <f>BA62</f>
        <v>10</v>
      </c>
      <c r="O62" s="316">
        <v>60</v>
      </c>
      <c r="P62" s="317"/>
      <c r="Q62" s="313"/>
      <c r="R62" s="313"/>
      <c r="S62" s="313"/>
      <c r="T62" s="318"/>
      <c r="U62" s="317"/>
      <c r="V62" s="313"/>
      <c r="W62" s="313"/>
      <c r="X62" s="313"/>
      <c r="Y62" s="318"/>
      <c r="Z62" s="317"/>
      <c r="AA62" s="313"/>
      <c r="AB62" s="313"/>
      <c r="AC62" s="313"/>
      <c r="AD62" s="318"/>
      <c r="AE62" s="317"/>
      <c r="AF62" s="313"/>
      <c r="AG62" s="313"/>
      <c r="AH62" s="313"/>
      <c r="AI62" s="318"/>
      <c r="AJ62" s="317"/>
      <c r="AK62" s="313"/>
      <c r="AL62" s="313"/>
      <c r="AM62" s="313"/>
      <c r="AN62" s="318"/>
      <c r="AO62" s="317"/>
      <c r="AP62" s="313"/>
      <c r="AQ62" s="313"/>
      <c r="AR62" s="313"/>
      <c r="AS62" s="318"/>
      <c r="AT62" s="317"/>
      <c r="AU62" s="313"/>
      <c r="AV62" s="313"/>
      <c r="AW62" s="313"/>
      <c r="AX62" s="318"/>
      <c r="AY62" s="319">
        <v>20</v>
      </c>
      <c r="AZ62" s="313"/>
      <c r="BA62" s="313">
        <v>10</v>
      </c>
      <c r="BB62" s="313">
        <v>60</v>
      </c>
      <c r="BC62" s="320">
        <v>3</v>
      </c>
      <c r="BD62" s="321"/>
      <c r="BE62" s="321"/>
      <c r="BF62" s="321"/>
      <c r="BG62" s="321"/>
      <c r="BH62" s="321"/>
      <c r="BI62" s="321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21"/>
      <c r="BY62" s="321"/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321"/>
      <c r="CO62" s="321"/>
      <c r="CP62" s="321"/>
      <c r="CQ62" s="321"/>
      <c r="CR62" s="321"/>
      <c r="CS62" s="321"/>
      <c r="CT62" s="321"/>
      <c r="CU62" s="321"/>
      <c r="CV62" s="321"/>
      <c r="CW62" s="321"/>
      <c r="CX62" s="321"/>
      <c r="CY62" s="321"/>
      <c r="CZ62" s="321"/>
      <c r="DA62" s="321"/>
      <c r="DB62" s="321"/>
      <c r="DC62" s="321"/>
      <c r="DD62" s="321"/>
      <c r="DE62" s="321"/>
      <c r="DF62" s="321"/>
      <c r="DG62" s="321"/>
      <c r="DH62" s="321"/>
      <c r="DI62" s="321"/>
      <c r="DJ62" s="321"/>
    </row>
    <row r="63" spans="1:114" ht="22.5" customHeight="1">
      <c r="A63" s="291" t="s">
        <v>443</v>
      </c>
      <c r="B63" s="323" t="s">
        <v>448</v>
      </c>
      <c r="C63" s="291"/>
      <c r="D63" s="291">
        <v>5</v>
      </c>
      <c r="E63" s="291"/>
      <c r="F63" s="291"/>
      <c r="G63" s="291">
        <v>5</v>
      </c>
      <c r="H63" s="291"/>
      <c r="I63" s="291">
        <v>3</v>
      </c>
      <c r="J63" s="293">
        <f>I63*30</f>
        <v>90</v>
      </c>
      <c r="K63" s="293">
        <v>30</v>
      </c>
      <c r="L63" s="291">
        <v>16</v>
      </c>
      <c r="M63" s="291"/>
      <c r="N63" s="291">
        <v>14</v>
      </c>
      <c r="O63" s="291">
        <v>60</v>
      </c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300">
        <v>16</v>
      </c>
      <c r="AK63" s="291"/>
      <c r="AL63" s="291">
        <v>14</v>
      </c>
      <c r="AM63" s="291">
        <v>60</v>
      </c>
      <c r="AN63" s="301">
        <v>3</v>
      </c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</row>
    <row r="64" spans="1:114" ht="24" customHeight="1" thickBot="1">
      <c r="A64" s="305" t="s">
        <v>495</v>
      </c>
      <c r="B64" s="308" t="s">
        <v>541</v>
      </c>
      <c r="C64" s="305"/>
      <c r="D64" s="305">
        <v>7</v>
      </c>
      <c r="E64" s="305"/>
      <c r="F64" s="305"/>
      <c r="G64" s="305">
        <v>7</v>
      </c>
      <c r="H64" s="305"/>
      <c r="I64" s="291">
        <v>5</v>
      </c>
      <c r="J64" s="293">
        <f>I64*30</f>
        <v>150</v>
      </c>
      <c r="K64" s="293">
        <v>50</v>
      </c>
      <c r="L64" s="305">
        <f>AT64</f>
        <v>32</v>
      </c>
      <c r="M64" s="305">
        <f>AU64</f>
        <v>0</v>
      </c>
      <c r="N64" s="305">
        <f>AV64</f>
        <v>18</v>
      </c>
      <c r="O64" s="309">
        <f>J64-K64</f>
        <v>100</v>
      </c>
      <c r="P64" s="306"/>
      <c r="Q64" s="305"/>
      <c r="R64" s="305"/>
      <c r="S64" s="305"/>
      <c r="T64" s="307"/>
      <c r="U64" s="306"/>
      <c r="V64" s="305"/>
      <c r="W64" s="305"/>
      <c r="X64" s="305"/>
      <c r="Y64" s="307"/>
      <c r="Z64" s="306"/>
      <c r="AA64" s="305"/>
      <c r="AB64" s="305"/>
      <c r="AC64" s="305"/>
      <c r="AD64" s="307"/>
      <c r="AE64" s="306"/>
      <c r="AF64" s="305"/>
      <c r="AG64" s="305"/>
      <c r="AH64" s="305"/>
      <c r="AI64" s="307"/>
      <c r="AJ64" s="306"/>
      <c r="AK64" s="305"/>
      <c r="AL64" s="305"/>
      <c r="AM64" s="305"/>
      <c r="AN64" s="307"/>
      <c r="AO64" s="306"/>
      <c r="AP64" s="305"/>
      <c r="AQ64" s="305"/>
      <c r="AR64" s="305"/>
      <c r="AS64" s="307"/>
      <c r="AT64" s="306">
        <v>32</v>
      </c>
      <c r="AU64" s="305"/>
      <c r="AV64" s="305">
        <v>18</v>
      </c>
      <c r="AW64" s="305">
        <v>100</v>
      </c>
      <c r="AX64" s="307">
        <v>5</v>
      </c>
      <c r="AY64" s="306"/>
      <c r="AZ64" s="305"/>
      <c r="BA64" s="305"/>
      <c r="BB64" s="305"/>
      <c r="BC64" s="307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</row>
    <row r="65" spans="1:114" ht="22.5" customHeight="1" thickBot="1" thickTop="1">
      <c r="A65" s="503" t="s">
        <v>355</v>
      </c>
      <c r="B65" s="504"/>
      <c r="C65" s="303">
        <v>13</v>
      </c>
      <c r="D65" s="303">
        <v>9</v>
      </c>
      <c r="E65" s="303">
        <v>4</v>
      </c>
      <c r="F65" s="303">
        <f>SUM(F48:F64)</f>
        <v>0</v>
      </c>
      <c r="G65" s="303">
        <v>13</v>
      </c>
      <c r="H65" s="303">
        <f>SUM(H48:H64)</f>
        <v>0</v>
      </c>
      <c r="I65" s="303">
        <f>SUM(I48:I64)</f>
        <v>88</v>
      </c>
      <c r="J65" s="303">
        <f>SUM(J48:J64)</f>
        <v>2640</v>
      </c>
      <c r="K65" s="303">
        <f aca="true" t="shared" si="13" ref="K65:BC65">SUM(K48:K64)</f>
        <v>750</v>
      </c>
      <c r="L65" s="303">
        <f t="shared" si="13"/>
        <v>410</v>
      </c>
      <c r="M65" s="303">
        <f t="shared" si="13"/>
        <v>0</v>
      </c>
      <c r="N65" s="303">
        <f t="shared" si="13"/>
        <v>340</v>
      </c>
      <c r="O65" s="303">
        <f t="shared" si="13"/>
        <v>1890</v>
      </c>
      <c r="P65" s="303">
        <f t="shared" si="13"/>
        <v>80</v>
      </c>
      <c r="Q65" s="303">
        <f t="shared" si="13"/>
        <v>0</v>
      </c>
      <c r="R65" s="303">
        <f t="shared" si="13"/>
        <v>70</v>
      </c>
      <c r="S65" s="303">
        <f t="shared" si="13"/>
        <v>360</v>
      </c>
      <c r="T65" s="303">
        <f t="shared" si="13"/>
        <v>17</v>
      </c>
      <c r="U65" s="303">
        <f t="shared" si="13"/>
        <v>20</v>
      </c>
      <c r="V65" s="303">
        <f t="shared" si="13"/>
        <v>0</v>
      </c>
      <c r="W65" s="303">
        <f t="shared" si="13"/>
        <v>20</v>
      </c>
      <c r="X65" s="303">
        <f t="shared" si="13"/>
        <v>110</v>
      </c>
      <c r="Y65" s="303">
        <f t="shared" si="13"/>
        <v>5</v>
      </c>
      <c r="Z65" s="303">
        <f t="shared" si="13"/>
        <v>58</v>
      </c>
      <c r="AA65" s="303">
        <f t="shared" si="13"/>
        <v>0</v>
      </c>
      <c r="AB65" s="303">
        <f t="shared" si="13"/>
        <v>42</v>
      </c>
      <c r="AC65" s="303">
        <f t="shared" si="13"/>
        <v>260</v>
      </c>
      <c r="AD65" s="303">
        <f t="shared" si="13"/>
        <v>12</v>
      </c>
      <c r="AE65" s="303">
        <f t="shared" si="13"/>
        <v>36</v>
      </c>
      <c r="AF65" s="303">
        <f t="shared" si="13"/>
        <v>0</v>
      </c>
      <c r="AG65" s="303">
        <f t="shared" si="13"/>
        <v>34</v>
      </c>
      <c r="AH65" s="303">
        <f t="shared" si="13"/>
        <v>200</v>
      </c>
      <c r="AI65" s="303">
        <f t="shared" si="13"/>
        <v>9</v>
      </c>
      <c r="AJ65" s="303">
        <f t="shared" si="13"/>
        <v>80</v>
      </c>
      <c r="AK65" s="303">
        <f t="shared" si="13"/>
        <v>0</v>
      </c>
      <c r="AL65" s="303">
        <f t="shared" si="13"/>
        <v>70</v>
      </c>
      <c r="AM65" s="303">
        <f t="shared" si="13"/>
        <v>390</v>
      </c>
      <c r="AN65" s="303">
        <f t="shared" si="13"/>
        <v>18</v>
      </c>
      <c r="AO65" s="303">
        <f t="shared" si="13"/>
        <v>36</v>
      </c>
      <c r="AP65" s="303">
        <f t="shared" si="13"/>
        <v>0</v>
      </c>
      <c r="AQ65" s="303">
        <f t="shared" si="13"/>
        <v>34</v>
      </c>
      <c r="AR65" s="303">
        <f t="shared" si="13"/>
        <v>200</v>
      </c>
      <c r="AS65" s="303">
        <f t="shared" si="13"/>
        <v>9</v>
      </c>
      <c r="AT65" s="303">
        <f t="shared" si="13"/>
        <v>80</v>
      </c>
      <c r="AU65" s="303">
        <f t="shared" si="13"/>
        <v>0</v>
      </c>
      <c r="AV65" s="303">
        <f t="shared" si="13"/>
        <v>60</v>
      </c>
      <c r="AW65" s="303">
        <f t="shared" si="13"/>
        <v>310</v>
      </c>
      <c r="AX65" s="303">
        <f t="shared" si="13"/>
        <v>15</v>
      </c>
      <c r="AY65" s="303">
        <f t="shared" si="13"/>
        <v>20</v>
      </c>
      <c r="AZ65" s="303">
        <f t="shared" si="13"/>
        <v>0</v>
      </c>
      <c r="BA65" s="303">
        <f t="shared" si="13"/>
        <v>10</v>
      </c>
      <c r="BB65" s="303">
        <f t="shared" si="13"/>
        <v>60</v>
      </c>
      <c r="BC65" s="303">
        <f t="shared" si="13"/>
        <v>3</v>
      </c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</row>
    <row r="66" spans="1:114" ht="22.5" customHeight="1" thickTop="1">
      <c r="A66" s="545" t="s">
        <v>352</v>
      </c>
      <c r="B66" s="546"/>
      <c r="C66" s="546"/>
      <c r="D66" s="546"/>
      <c r="E66" s="546"/>
      <c r="F66" s="546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46"/>
      <c r="T66" s="546"/>
      <c r="U66" s="546"/>
      <c r="V66" s="546"/>
      <c r="W66" s="546"/>
      <c r="X66" s="546"/>
      <c r="Y66" s="546"/>
      <c r="Z66" s="546"/>
      <c r="AA66" s="546"/>
      <c r="AB66" s="546"/>
      <c r="AC66" s="546"/>
      <c r="AD66" s="546"/>
      <c r="AE66" s="546"/>
      <c r="AF66" s="546"/>
      <c r="AG66" s="546"/>
      <c r="AH66" s="546"/>
      <c r="AI66" s="546"/>
      <c r="AJ66" s="546"/>
      <c r="AK66" s="546"/>
      <c r="AL66" s="546"/>
      <c r="AM66" s="546"/>
      <c r="AN66" s="546"/>
      <c r="AO66" s="546"/>
      <c r="AP66" s="546"/>
      <c r="AQ66" s="546"/>
      <c r="AR66" s="546"/>
      <c r="AS66" s="546"/>
      <c r="AT66" s="546"/>
      <c r="AU66" s="546"/>
      <c r="AV66" s="546"/>
      <c r="AW66" s="546"/>
      <c r="AX66" s="546"/>
      <c r="AY66" s="546"/>
      <c r="AZ66" s="546"/>
      <c r="BA66" s="546"/>
      <c r="BB66" s="546"/>
      <c r="BC66" s="546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</row>
    <row r="67" spans="1:114" ht="24.75" customHeight="1">
      <c r="A67" s="305" t="s">
        <v>514</v>
      </c>
      <c r="B67" s="324" t="s">
        <v>388</v>
      </c>
      <c r="C67" s="305">
        <v>4</v>
      </c>
      <c r="D67" s="305"/>
      <c r="E67" s="305"/>
      <c r="F67" s="305"/>
      <c r="G67" s="305">
        <v>4</v>
      </c>
      <c r="H67" s="305"/>
      <c r="I67" s="291">
        <v>5</v>
      </c>
      <c r="J67" s="293">
        <f aca="true" t="shared" si="14" ref="J67:J73">I67*30</f>
        <v>150</v>
      </c>
      <c r="K67" s="293">
        <v>40</v>
      </c>
      <c r="L67" s="305">
        <v>24</v>
      </c>
      <c r="M67" s="305"/>
      <c r="N67" s="305">
        <v>16</v>
      </c>
      <c r="O67" s="309">
        <f>J67-K67</f>
        <v>110</v>
      </c>
      <c r="P67" s="306"/>
      <c r="Q67" s="305"/>
      <c r="R67" s="305"/>
      <c r="S67" s="305"/>
      <c r="T67" s="307"/>
      <c r="U67" s="306"/>
      <c r="V67" s="305"/>
      <c r="W67" s="305"/>
      <c r="X67" s="305"/>
      <c r="Y67" s="307"/>
      <c r="Z67" s="306"/>
      <c r="AA67" s="305"/>
      <c r="AB67" s="305"/>
      <c r="AC67" s="305"/>
      <c r="AD67" s="307"/>
      <c r="AE67" s="306">
        <v>24</v>
      </c>
      <c r="AF67" s="305"/>
      <c r="AG67" s="305">
        <v>16</v>
      </c>
      <c r="AH67" s="305">
        <v>110</v>
      </c>
      <c r="AI67" s="307">
        <v>5</v>
      </c>
      <c r="AJ67" s="306"/>
      <c r="AK67" s="305"/>
      <c r="AL67" s="305"/>
      <c r="AM67" s="305"/>
      <c r="AN67" s="307"/>
      <c r="AO67" s="306"/>
      <c r="AP67" s="305"/>
      <c r="AQ67" s="305"/>
      <c r="AR67" s="305"/>
      <c r="AS67" s="307"/>
      <c r="AT67" s="306"/>
      <c r="AU67" s="305"/>
      <c r="AV67" s="305"/>
      <c r="AW67" s="305"/>
      <c r="AX67" s="307"/>
      <c r="AY67" s="306"/>
      <c r="AZ67" s="305"/>
      <c r="BA67" s="305"/>
      <c r="BB67" s="305"/>
      <c r="BC67" s="307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</row>
    <row r="68" spans="1:114" ht="24.75" customHeight="1">
      <c r="A68" s="305" t="s">
        <v>515</v>
      </c>
      <c r="B68" s="308" t="s">
        <v>389</v>
      </c>
      <c r="C68" s="305"/>
      <c r="D68" s="305"/>
      <c r="E68" s="305"/>
      <c r="F68" s="305"/>
      <c r="G68" s="305"/>
      <c r="H68" s="305"/>
      <c r="I68" s="291"/>
      <c r="J68" s="293">
        <f t="shared" si="14"/>
        <v>0</v>
      </c>
      <c r="K68" s="293"/>
      <c r="L68" s="305"/>
      <c r="M68" s="305"/>
      <c r="N68" s="305"/>
      <c r="O68" s="309">
        <f>J68-K68</f>
        <v>0</v>
      </c>
      <c r="P68" s="306"/>
      <c r="Q68" s="305"/>
      <c r="R68" s="305"/>
      <c r="S68" s="305"/>
      <c r="T68" s="307"/>
      <c r="U68" s="306"/>
      <c r="V68" s="305"/>
      <c r="W68" s="305"/>
      <c r="X68" s="305"/>
      <c r="Y68" s="307"/>
      <c r="Z68" s="306"/>
      <c r="AA68" s="305"/>
      <c r="AB68" s="305"/>
      <c r="AC68" s="305"/>
      <c r="AD68" s="307"/>
      <c r="AE68" s="306"/>
      <c r="AF68" s="305"/>
      <c r="AG68" s="305"/>
      <c r="AH68" s="305"/>
      <c r="AI68" s="307"/>
      <c r="AJ68" s="306"/>
      <c r="AK68" s="305"/>
      <c r="AL68" s="305"/>
      <c r="AM68" s="305"/>
      <c r="AN68" s="307"/>
      <c r="AO68" s="306"/>
      <c r="AP68" s="305"/>
      <c r="AQ68" s="305"/>
      <c r="AR68" s="305"/>
      <c r="AS68" s="307"/>
      <c r="AT68" s="306"/>
      <c r="AU68" s="305"/>
      <c r="AV68" s="305"/>
      <c r="AW68" s="305"/>
      <c r="AX68" s="307"/>
      <c r="AY68" s="306"/>
      <c r="AZ68" s="305"/>
      <c r="BA68" s="305"/>
      <c r="BB68" s="305"/>
      <c r="BC68" s="307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</row>
    <row r="69" spans="1:114" ht="24.75" customHeight="1">
      <c r="A69" s="305" t="s">
        <v>516</v>
      </c>
      <c r="B69" s="308" t="s">
        <v>382</v>
      </c>
      <c r="C69" s="305">
        <v>7</v>
      </c>
      <c r="D69" s="305"/>
      <c r="E69" s="305"/>
      <c r="F69" s="305"/>
      <c r="G69" s="305">
        <v>7</v>
      </c>
      <c r="H69" s="305"/>
      <c r="I69" s="291">
        <v>5</v>
      </c>
      <c r="J69" s="293">
        <f t="shared" si="14"/>
        <v>150</v>
      </c>
      <c r="K69" s="293">
        <v>40</v>
      </c>
      <c r="L69" s="305">
        <v>24</v>
      </c>
      <c r="M69" s="305"/>
      <c r="N69" s="305">
        <v>16</v>
      </c>
      <c r="O69" s="309">
        <f>J69-K69</f>
        <v>110</v>
      </c>
      <c r="P69" s="306"/>
      <c r="Q69" s="305"/>
      <c r="R69" s="305"/>
      <c r="S69" s="305"/>
      <c r="T69" s="307"/>
      <c r="U69" s="306"/>
      <c r="V69" s="305"/>
      <c r="W69" s="305"/>
      <c r="X69" s="305"/>
      <c r="Y69" s="307"/>
      <c r="Z69" s="306"/>
      <c r="AA69" s="305"/>
      <c r="AB69" s="305"/>
      <c r="AC69" s="305"/>
      <c r="AD69" s="307"/>
      <c r="AE69" s="306"/>
      <c r="AF69" s="305"/>
      <c r="AG69" s="305"/>
      <c r="AH69" s="305"/>
      <c r="AI69" s="307"/>
      <c r="AJ69" s="306"/>
      <c r="AK69" s="305"/>
      <c r="AL69" s="305"/>
      <c r="AM69" s="305"/>
      <c r="AN69" s="307"/>
      <c r="AO69" s="306"/>
      <c r="AP69" s="305"/>
      <c r="AQ69" s="305"/>
      <c r="AR69" s="305"/>
      <c r="AS69" s="307"/>
      <c r="AT69" s="306">
        <v>24</v>
      </c>
      <c r="AU69" s="305"/>
      <c r="AV69" s="305">
        <v>16</v>
      </c>
      <c r="AW69" s="305">
        <v>110</v>
      </c>
      <c r="AX69" s="307">
        <v>5</v>
      </c>
      <c r="AY69" s="306"/>
      <c r="AZ69" s="305"/>
      <c r="BA69" s="305"/>
      <c r="BB69" s="305"/>
      <c r="BC69" s="307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</row>
    <row r="70" spans="1:114" ht="37.5" customHeight="1">
      <c r="A70" s="305" t="s">
        <v>517</v>
      </c>
      <c r="B70" s="308" t="s">
        <v>473</v>
      </c>
      <c r="C70" s="305"/>
      <c r="D70" s="305"/>
      <c r="E70" s="305"/>
      <c r="F70" s="305"/>
      <c r="G70" s="305"/>
      <c r="H70" s="305"/>
      <c r="I70" s="291"/>
      <c r="J70" s="293">
        <f t="shared" si="14"/>
        <v>0</v>
      </c>
      <c r="K70" s="293"/>
      <c r="L70" s="305"/>
      <c r="M70" s="305"/>
      <c r="N70" s="305"/>
      <c r="O70" s="309">
        <f>J70-K70</f>
        <v>0</v>
      </c>
      <c r="P70" s="306"/>
      <c r="Q70" s="305"/>
      <c r="R70" s="305"/>
      <c r="S70" s="305"/>
      <c r="T70" s="307"/>
      <c r="U70" s="306"/>
      <c r="V70" s="305"/>
      <c r="W70" s="305"/>
      <c r="X70" s="305"/>
      <c r="Y70" s="307"/>
      <c r="Z70" s="306"/>
      <c r="AA70" s="305"/>
      <c r="AB70" s="305"/>
      <c r="AC70" s="305"/>
      <c r="AD70" s="307"/>
      <c r="AE70" s="306"/>
      <c r="AF70" s="305"/>
      <c r="AG70" s="305"/>
      <c r="AH70" s="305"/>
      <c r="AI70" s="307"/>
      <c r="AJ70" s="306"/>
      <c r="AK70" s="305"/>
      <c r="AL70" s="305"/>
      <c r="AM70" s="305"/>
      <c r="AN70" s="307"/>
      <c r="AO70" s="306"/>
      <c r="AP70" s="305"/>
      <c r="AQ70" s="305"/>
      <c r="AR70" s="305"/>
      <c r="AS70" s="307"/>
      <c r="AT70" s="306"/>
      <c r="AU70" s="305"/>
      <c r="AV70" s="305"/>
      <c r="AW70" s="305"/>
      <c r="AX70" s="307"/>
      <c r="AY70" s="306"/>
      <c r="AZ70" s="305"/>
      <c r="BA70" s="305"/>
      <c r="BB70" s="305"/>
      <c r="BC70" s="307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</row>
    <row r="71" spans="1:114" ht="24.75" customHeight="1">
      <c r="A71" s="305" t="s">
        <v>518</v>
      </c>
      <c r="B71" s="308" t="s">
        <v>375</v>
      </c>
      <c r="C71" s="305">
        <v>5</v>
      </c>
      <c r="D71" s="305"/>
      <c r="E71" s="305"/>
      <c r="F71" s="305"/>
      <c r="G71" s="305">
        <v>5</v>
      </c>
      <c r="H71" s="305"/>
      <c r="I71" s="291">
        <v>4</v>
      </c>
      <c r="J71" s="293">
        <f t="shared" si="14"/>
        <v>120</v>
      </c>
      <c r="K71" s="293">
        <v>30</v>
      </c>
      <c r="L71" s="305">
        <v>16</v>
      </c>
      <c r="M71" s="305"/>
      <c r="N71" s="305">
        <v>14</v>
      </c>
      <c r="O71" s="309">
        <v>90</v>
      </c>
      <c r="P71" s="306"/>
      <c r="Q71" s="305"/>
      <c r="R71" s="305"/>
      <c r="S71" s="305"/>
      <c r="T71" s="307"/>
      <c r="U71" s="306"/>
      <c r="V71" s="305"/>
      <c r="W71" s="305"/>
      <c r="X71" s="305"/>
      <c r="Y71" s="307"/>
      <c r="Z71" s="306"/>
      <c r="AA71" s="305"/>
      <c r="AB71" s="305"/>
      <c r="AC71" s="305"/>
      <c r="AD71" s="307"/>
      <c r="AE71" s="306"/>
      <c r="AF71" s="305"/>
      <c r="AG71" s="305"/>
      <c r="AH71" s="305"/>
      <c r="AI71" s="307"/>
      <c r="AJ71" s="306">
        <v>16</v>
      </c>
      <c r="AK71" s="305"/>
      <c r="AL71" s="305">
        <v>14</v>
      </c>
      <c r="AM71" s="305">
        <v>90</v>
      </c>
      <c r="AN71" s="307">
        <v>4</v>
      </c>
      <c r="AO71" s="306"/>
      <c r="AP71" s="305"/>
      <c r="AQ71" s="305"/>
      <c r="AR71" s="305"/>
      <c r="AS71" s="307"/>
      <c r="AT71" s="306"/>
      <c r="AU71" s="305"/>
      <c r="AV71" s="305"/>
      <c r="AW71" s="305"/>
      <c r="AX71" s="307"/>
      <c r="AY71" s="306"/>
      <c r="AZ71" s="305"/>
      <c r="BA71" s="305"/>
      <c r="BB71" s="305"/>
      <c r="BC71" s="307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</row>
    <row r="72" spans="1:114" ht="42.75" customHeight="1">
      <c r="A72" s="305" t="s">
        <v>519</v>
      </c>
      <c r="B72" s="308" t="s">
        <v>469</v>
      </c>
      <c r="C72" s="305"/>
      <c r="D72" s="305"/>
      <c r="E72" s="305"/>
      <c r="F72" s="305"/>
      <c r="G72" s="305"/>
      <c r="H72" s="305"/>
      <c r="I72" s="291"/>
      <c r="J72" s="293">
        <f t="shared" si="14"/>
        <v>0</v>
      </c>
      <c r="K72" s="293"/>
      <c r="L72" s="305"/>
      <c r="M72" s="305"/>
      <c r="N72" s="305"/>
      <c r="O72" s="309">
        <f>J72-K72</f>
        <v>0</v>
      </c>
      <c r="P72" s="306"/>
      <c r="Q72" s="305"/>
      <c r="R72" s="305"/>
      <c r="S72" s="305"/>
      <c r="T72" s="307"/>
      <c r="U72" s="306"/>
      <c r="V72" s="305"/>
      <c r="W72" s="305"/>
      <c r="X72" s="305"/>
      <c r="Y72" s="307"/>
      <c r="Z72" s="306"/>
      <c r="AA72" s="305"/>
      <c r="AB72" s="305"/>
      <c r="AC72" s="305"/>
      <c r="AD72" s="307"/>
      <c r="AE72" s="306"/>
      <c r="AF72" s="305"/>
      <c r="AG72" s="305"/>
      <c r="AH72" s="305"/>
      <c r="AI72" s="307"/>
      <c r="AJ72" s="306"/>
      <c r="AK72" s="305"/>
      <c r="AL72" s="305"/>
      <c r="AM72" s="305"/>
      <c r="AN72" s="307"/>
      <c r="AO72" s="306"/>
      <c r="AP72" s="305"/>
      <c r="AQ72" s="305"/>
      <c r="AR72" s="305"/>
      <c r="AS72" s="307"/>
      <c r="AT72" s="306"/>
      <c r="AU72" s="305"/>
      <c r="AV72" s="305"/>
      <c r="AW72" s="305"/>
      <c r="AX72" s="307"/>
      <c r="AY72" s="306"/>
      <c r="AZ72" s="305"/>
      <c r="BA72" s="305"/>
      <c r="BB72" s="305"/>
      <c r="BC72" s="307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</row>
    <row r="73" spans="1:114" ht="23.25" customHeight="1">
      <c r="A73" s="305" t="s">
        <v>520</v>
      </c>
      <c r="B73" s="308" t="s">
        <v>444</v>
      </c>
      <c r="C73" s="305">
        <v>5</v>
      </c>
      <c r="D73" s="305"/>
      <c r="E73" s="305"/>
      <c r="F73" s="305"/>
      <c r="G73" s="305">
        <v>5</v>
      </c>
      <c r="H73" s="305"/>
      <c r="I73" s="291">
        <v>4</v>
      </c>
      <c r="J73" s="293">
        <f t="shared" si="14"/>
        <v>120</v>
      </c>
      <c r="K73" s="293">
        <v>30</v>
      </c>
      <c r="L73" s="305">
        <v>16</v>
      </c>
      <c r="M73" s="305"/>
      <c r="N73" s="305">
        <v>14</v>
      </c>
      <c r="O73" s="309">
        <f>J73-K73</f>
        <v>90</v>
      </c>
      <c r="P73" s="306"/>
      <c r="Q73" s="305"/>
      <c r="R73" s="305"/>
      <c r="S73" s="305"/>
      <c r="T73" s="307"/>
      <c r="U73" s="306"/>
      <c r="V73" s="305"/>
      <c r="W73" s="305"/>
      <c r="X73" s="305"/>
      <c r="Y73" s="307"/>
      <c r="Z73" s="306"/>
      <c r="AA73" s="305"/>
      <c r="AB73" s="305"/>
      <c r="AC73" s="305"/>
      <c r="AD73" s="307"/>
      <c r="AE73" s="306"/>
      <c r="AF73" s="305"/>
      <c r="AG73" s="305"/>
      <c r="AH73" s="305"/>
      <c r="AI73" s="307"/>
      <c r="AJ73" s="306">
        <v>16</v>
      </c>
      <c r="AK73" s="305"/>
      <c r="AL73" s="305">
        <v>14</v>
      </c>
      <c r="AM73" s="305">
        <v>90</v>
      </c>
      <c r="AN73" s="307">
        <v>4</v>
      </c>
      <c r="AO73" s="306"/>
      <c r="AP73" s="305"/>
      <c r="AQ73" s="305"/>
      <c r="AR73" s="305"/>
      <c r="AS73" s="307"/>
      <c r="AT73" s="306"/>
      <c r="AU73" s="305"/>
      <c r="AV73" s="305"/>
      <c r="AW73" s="305"/>
      <c r="AX73" s="307"/>
      <c r="AY73" s="306"/>
      <c r="AZ73" s="305"/>
      <c r="BA73" s="305"/>
      <c r="BB73" s="305"/>
      <c r="BC73" s="307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</row>
    <row r="74" spans="1:114" ht="35.25" customHeight="1">
      <c r="A74" s="305" t="s">
        <v>521</v>
      </c>
      <c r="B74" s="308" t="s">
        <v>376</v>
      </c>
      <c r="C74" s="305"/>
      <c r="D74" s="305"/>
      <c r="E74" s="305"/>
      <c r="F74" s="305"/>
      <c r="G74" s="305"/>
      <c r="H74" s="305"/>
      <c r="I74" s="291"/>
      <c r="J74" s="293"/>
      <c r="K74" s="293"/>
      <c r="L74" s="305"/>
      <c r="M74" s="305"/>
      <c r="N74" s="305"/>
      <c r="O74" s="309"/>
      <c r="P74" s="306"/>
      <c r="Q74" s="305"/>
      <c r="R74" s="305"/>
      <c r="S74" s="305"/>
      <c r="T74" s="307"/>
      <c r="U74" s="306"/>
      <c r="V74" s="305"/>
      <c r="W74" s="305"/>
      <c r="X74" s="305"/>
      <c r="Y74" s="307"/>
      <c r="Z74" s="306"/>
      <c r="AA74" s="305"/>
      <c r="AB74" s="305"/>
      <c r="AC74" s="305"/>
      <c r="AD74" s="307"/>
      <c r="AE74" s="306"/>
      <c r="AF74" s="305"/>
      <c r="AG74" s="305"/>
      <c r="AH74" s="305"/>
      <c r="AI74" s="307"/>
      <c r="AJ74" s="306"/>
      <c r="AK74" s="305"/>
      <c r="AL74" s="305"/>
      <c r="AM74" s="305"/>
      <c r="AN74" s="307"/>
      <c r="AO74" s="306"/>
      <c r="AP74" s="305"/>
      <c r="AQ74" s="305"/>
      <c r="AR74" s="305"/>
      <c r="AS74" s="307"/>
      <c r="AT74" s="306"/>
      <c r="AU74" s="305"/>
      <c r="AV74" s="305"/>
      <c r="AW74" s="305"/>
      <c r="AX74" s="307"/>
      <c r="AY74" s="306"/>
      <c r="AZ74" s="305"/>
      <c r="BA74" s="305"/>
      <c r="BB74" s="305"/>
      <c r="BC74" s="307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</row>
    <row r="75" spans="1:114" ht="42.75" customHeight="1">
      <c r="A75" s="305" t="s">
        <v>522</v>
      </c>
      <c r="B75" s="308" t="s">
        <v>543</v>
      </c>
      <c r="C75" s="305"/>
      <c r="D75" s="305">
        <v>6</v>
      </c>
      <c r="E75" s="305"/>
      <c r="F75" s="305"/>
      <c r="G75" s="305">
        <v>6</v>
      </c>
      <c r="H75" s="305"/>
      <c r="I75" s="291">
        <v>4</v>
      </c>
      <c r="J75" s="293">
        <f>I75*30</f>
        <v>120</v>
      </c>
      <c r="K75" s="293">
        <v>40</v>
      </c>
      <c r="L75" s="305">
        <f>AO75</f>
        <v>28</v>
      </c>
      <c r="M75" s="305">
        <f>AP75</f>
        <v>0</v>
      </c>
      <c r="N75" s="305">
        <f>AQ75</f>
        <v>12</v>
      </c>
      <c r="O75" s="309">
        <f>J75-K75</f>
        <v>80</v>
      </c>
      <c r="P75" s="306"/>
      <c r="Q75" s="305"/>
      <c r="R75" s="305"/>
      <c r="S75" s="305"/>
      <c r="T75" s="307"/>
      <c r="U75" s="306"/>
      <c r="V75" s="305"/>
      <c r="W75" s="305"/>
      <c r="X75" s="305"/>
      <c r="Y75" s="307"/>
      <c r="Z75" s="306"/>
      <c r="AA75" s="305"/>
      <c r="AB75" s="305"/>
      <c r="AC75" s="305"/>
      <c r="AD75" s="307"/>
      <c r="AE75" s="306"/>
      <c r="AF75" s="305" t="s">
        <v>7</v>
      </c>
      <c r="AG75" s="305"/>
      <c r="AH75" s="305"/>
      <c r="AI75" s="307"/>
      <c r="AJ75" s="306"/>
      <c r="AK75" s="305"/>
      <c r="AL75" s="305"/>
      <c r="AM75" s="305"/>
      <c r="AN75" s="307"/>
      <c r="AO75" s="306">
        <v>28</v>
      </c>
      <c r="AP75" s="305"/>
      <c r="AQ75" s="305">
        <v>12</v>
      </c>
      <c r="AR75" s="305">
        <v>80</v>
      </c>
      <c r="AS75" s="307">
        <v>4</v>
      </c>
      <c r="AT75" s="306"/>
      <c r="AU75" s="305"/>
      <c r="AV75" s="305"/>
      <c r="AW75" s="305"/>
      <c r="AX75" s="307"/>
      <c r="AY75" s="306"/>
      <c r="AZ75" s="305"/>
      <c r="BA75" s="305"/>
      <c r="BB75" s="305"/>
      <c r="BC75" s="307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</row>
    <row r="76" spans="1:114" ht="21.75" customHeight="1">
      <c r="A76" s="305" t="s">
        <v>523</v>
      </c>
      <c r="B76" s="292" t="s">
        <v>474</v>
      </c>
      <c r="C76" s="291"/>
      <c r="D76" s="291"/>
      <c r="E76" s="291"/>
      <c r="F76" s="291"/>
      <c r="G76" s="291"/>
      <c r="H76" s="291"/>
      <c r="I76" s="291"/>
      <c r="J76" s="293"/>
      <c r="K76" s="293"/>
      <c r="L76" s="291"/>
      <c r="M76" s="291"/>
      <c r="N76" s="291"/>
      <c r="O76" s="294"/>
      <c r="P76" s="298"/>
      <c r="Q76" s="291"/>
      <c r="R76" s="291"/>
      <c r="S76" s="291"/>
      <c r="T76" s="299"/>
      <c r="U76" s="298"/>
      <c r="V76" s="291"/>
      <c r="W76" s="291"/>
      <c r="X76" s="291"/>
      <c r="Y76" s="299"/>
      <c r="Z76" s="298"/>
      <c r="AA76" s="291"/>
      <c r="AB76" s="291"/>
      <c r="AC76" s="291"/>
      <c r="AD76" s="299"/>
      <c r="AE76" s="298"/>
      <c r="AF76" s="291"/>
      <c r="AG76" s="291"/>
      <c r="AH76" s="291"/>
      <c r="AI76" s="299"/>
      <c r="AJ76" s="298"/>
      <c r="AK76" s="291"/>
      <c r="AL76" s="291"/>
      <c r="AM76" s="291"/>
      <c r="AN76" s="299"/>
      <c r="AO76" s="298"/>
      <c r="AP76" s="291"/>
      <c r="AQ76" s="291"/>
      <c r="AR76" s="291"/>
      <c r="AS76" s="299"/>
      <c r="AT76" s="298"/>
      <c r="AU76" s="291"/>
      <c r="AV76" s="291"/>
      <c r="AW76" s="291"/>
      <c r="AX76" s="299"/>
      <c r="AY76" s="298"/>
      <c r="AZ76" s="291"/>
      <c r="BA76" s="291"/>
      <c r="BB76" s="291"/>
      <c r="BC76" s="29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</row>
    <row r="77" spans="1:114" ht="21.75" customHeight="1">
      <c r="A77" s="305" t="s">
        <v>524</v>
      </c>
      <c r="B77" s="308" t="s">
        <v>377</v>
      </c>
      <c r="C77" s="305">
        <v>6</v>
      </c>
      <c r="D77" s="305"/>
      <c r="E77" s="305"/>
      <c r="F77" s="305"/>
      <c r="G77" s="305">
        <v>6</v>
      </c>
      <c r="H77" s="305"/>
      <c r="I77" s="291">
        <v>4</v>
      </c>
      <c r="J77" s="293">
        <f aca="true" t="shared" si="15" ref="J77:J85">I77*30</f>
        <v>120</v>
      </c>
      <c r="K77" s="293">
        <v>30</v>
      </c>
      <c r="L77" s="305">
        <f>AO77</f>
        <v>16</v>
      </c>
      <c r="M77" s="305">
        <f>AP77</f>
        <v>0</v>
      </c>
      <c r="N77" s="305">
        <f>AQ77</f>
        <v>14</v>
      </c>
      <c r="O77" s="309">
        <f>J77-K77</f>
        <v>90</v>
      </c>
      <c r="P77" s="306"/>
      <c r="Q77" s="305"/>
      <c r="R77" s="305"/>
      <c r="S77" s="305"/>
      <c r="T77" s="307"/>
      <c r="U77" s="306"/>
      <c r="V77" s="305"/>
      <c r="W77" s="305"/>
      <c r="X77" s="305"/>
      <c r="Y77" s="307"/>
      <c r="Z77" s="306"/>
      <c r="AA77" s="305"/>
      <c r="AB77" s="305"/>
      <c r="AC77" s="305"/>
      <c r="AD77" s="307"/>
      <c r="AE77" s="306"/>
      <c r="AF77" s="305"/>
      <c r="AG77" s="305"/>
      <c r="AH77" s="305"/>
      <c r="AI77" s="307"/>
      <c r="AJ77" s="306"/>
      <c r="AK77" s="305"/>
      <c r="AL77" s="305"/>
      <c r="AM77" s="305"/>
      <c r="AN77" s="307"/>
      <c r="AO77" s="306">
        <v>16</v>
      </c>
      <c r="AP77" s="305"/>
      <c r="AQ77" s="305">
        <v>14</v>
      </c>
      <c r="AR77" s="305">
        <v>90</v>
      </c>
      <c r="AS77" s="307">
        <v>4</v>
      </c>
      <c r="AT77" s="306"/>
      <c r="AU77" s="305"/>
      <c r="AV77" s="305"/>
      <c r="AW77" s="305"/>
      <c r="AX77" s="307"/>
      <c r="AY77" s="306"/>
      <c r="AZ77" s="305"/>
      <c r="BA77" s="305"/>
      <c r="BB77" s="305"/>
      <c r="BC77" s="307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</row>
    <row r="78" spans="1:114" ht="22.5" customHeight="1">
      <c r="A78" s="305" t="s">
        <v>525</v>
      </c>
      <c r="B78" s="308" t="s">
        <v>378</v>
      </c>
      <c r="C78" s="305"/>
      <c r="D78" s="305"/>
      <c r="E78" s="305"/>
      <c r="F78" s="305"/>
      <c r="G78" s="305"/>
      <c r="H78" s="305"/>
      <c r="I78" s="291"/>
      <c r="J78" s="293"/>
      <c r="K78" s="293"/>
      <c r="L78" s="305"/>
      <c r="M78" s="305"/>
      <c r="N78" s="305"/>
      <c r="O78" s="309"/>
      <c r="P78" s="306"/>
      <c r="Q78" s="305"/>
      <c r="R78" s="305"/>
      <c r="S78" s="305"/>
      <c r="T78" s="307"/>
      <c r="U78" s="306"/>
      <c r="V78" s="305"/>
      <c r="W78" s="305"/>
      <c r="X78" s="305"/>
      <c r="Y78" s="307"/>
      <c r="Z78" s="306"/>
      <c r="AA78" s="305"/>
      <c r="AB78" s="305"/>
      <c r="AC78" s="305"/>
      <c r="AD78" s="307"/>
      <c r="AE78" s="306"/>
      <c r="AF78" s="305"/>
      <c r="AG78" s="305"/>
      <c r="AH78" s="305"/>
      <c r="AI78" s="307"/>
      <c r="AJ78" s="306"/>
      <c r="AK78" s="305"/>
      <c r="AL78" s="305"/>
      <c r="AM78" s="305"/>
      <c r="AN78" s="307"/>
      <c r="AO78" s="306"/>
      <c r="AP78" s="305"/>
      <c r="AQ78" s="305"/>
      <c r="AR78" s="305"/>
      <c r="AS78" s="307"/>
      <c r="AT78" s="306"/>
      <c r="AU78" s="305"/>
      <c r="AV78" s="305"/>
      <c r="AW78" s="305"/>
      <c r="AX78" s="307"/>
      <c r="AY78" s="306"/>
      <c r="AZ78" s="305"/>
      <c r="BA78" s="305"/>
      <c r="BB78" s="305"/>
      <c r="BC78" s="307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</row>
    <row r="79" spans="1:114" ht="38.25" customHeight="1">
      <c r="A79" s="305" t="s">
        <v>526</v>
      </c>
      <c r="B79" s="308" t="s">
        <v>395</v>
      </c>
      <c r="C79" s="305">
        <v>7</v>
      </c>
      <c r="D79" s="305"/>
      <c r="E79" s="305"/>
      <c r="F79" s="305"/>
      <c r="G79" s="305"/>
      <c r="H79" s="305"/>
      <c r="I79" s="291">
        <v>5</v>
      </c>
      <c r="J79" s="293">
        <f t="shared" si="15"/>
        <v>150</v>
      </c>
      <c r="K79" s="293">
        <v>40</v>
      </c>
      <c r="L79" s="305">
        <f>AT79</f>
        <v>24</v>
      </c>
      <c r="M79" s="305">
        <f>AU79</f>
        <v>0</v>
      </c>
      <c r="N79" s="305">
        <f>AV79</f>
        <v>16</v>
      </c>
      <c r="O79" s="309">
        <f aca="true" t="shared" si="16" ref="O79:O85">J79-K79</f>
        <v>110</v>
      </c>
      <c r="P79" s="306"/>
      <c r="Q79" s="305"/>
      <c r="R79" s="305"/>
      <c r="S79" s="305"/>
      <c r="T79" s="307"/>
      <c r="U79" s="306"/>
      <c r="V79" s="305"/>
      <c r="W79" s="305"/>
      <c r="X79" s="305"/>
      <c r="Y79" s="307"/>
      <c r="Z79" s="306"/>
      <c r="AA79" s="305"/>
      <c r="AB79" s="305"/>
      <c r="AC79" s="305"/>
      <c r="AD79" s="307"/>
      <c r="AE79" s="306"/>
      <c r="AF79" s="305"/>
      <c r="AG79" s="305"/>
      <c r="AH79" s="305"/>
      <c r="AI79" s="307"/>
      <c r="AJ79" s="306"/>
      <c r="AK79" s="305"/>
      <c r="AL79" s="305"/>
      <c r="AM79" s="305"/>
      <c r="AN79" s="307"/>
      <c r="AO79" s="306"/>
      <c r="AP79" s="305"/>
      <c r="AQ79" s="305"/>
      <c r="AR79" s="305"/>
      <c r="AS79" s="307"/>
      <c r="AT79" s="306">
        <v>24</v>
      </c>
      <c r="AU79" s="305"/>
      <c r="AV79" s="305">
        <v>16</v>
      </c>
      <c r="AW79" s="305">
        <v>110</v>
      </c>
      <c r="AX79" s="307">
        <v>5</v>
      </c>
      <c r="AY79" s="306"/>
      <c r="AZ79" s="305"/>
      <c r="BA79" s="305"/>
      <c r="BB79" s="305"/>
      <c r="BC79" s="307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</row>
    <row r="80" spans="1:114" ht="40.5" customHeight="1">
      <c r="A80" s="305" t="s">
        <v>527</v>
      </c>
      <c r="B80" s="308" t="s">
        <v>394</v>
      </c>
      <c r="C80" s="305"/>
      <c r="D80" s="305"/>
      <c r="E80" s="305"/>
      <c r="F80" s="305"/>
      <c r="G80" s="305"/>
      <c r="H80" s="305"/>
      <c r="I80" s="291"/>
      <c r="J80" s="293"/>
      <c r="K80" s="293"/>
      <c r="L80" s="305"/>
      <c r="M80" s="305"/>
      <c r="N80" s="305"/>
      <c r="O80" s="309"/>
      <c r="P80" s="306"/>
      <c r="Q80" s="305"/>
      <c r="R80" s="305"/>
      <c r="S80" s="305"/>
      <c r="T80" s="307"/>
      <c r="U80" s="306"/>
      <c r="V80" s="305"/>
      <c r="W80" s="305"/>
      <c r="X80" s="305"/>
      <c r="Y80" s="307"/>
      <c r="Z80" s="306"/>
      <c r="AA80" s="305"/>
      <c r="AB80" s="305"/>
      <c r="AC80" s="305"/>
      <c r="AD80" s="307"/>
      <c r="AE80" s="306"/>
      <c r="AF80" s="305"/>
      <c r="AG80" s="305"/>
      <c r="AH80" s="305"/>
      <c r="AI80" s="307"/>
      <c r="AJ80" s="306"/>
      <c r="AK80" s="305"/>
      <c r="AL80" s="305"/>
      <c r="AM80" s="305"/>
      <c r="AN80" s="307"/>
      <c r="AO80" s="306"/>
      <c r="AP80" s="305"/>
      <c r="AQ80" s="305"/>
      <c r="AR80" s="305"/>
      <c r="AS80" s="307"/>
      <c r="AT80" s="306"/>
      <c r="AU80" s="305"/>
      <c r="AV80" s="305"/>
      <c r="AW80" s="305"/>
      <c r="AX80" s="307"/>
      <c r="AY80" s="306"/>
      <c r="AZ80" s="305"/>
      <c r="BA80" s="305"/>
      <c r="BB80" s="305"/>
      <c r="BC80" s="307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</row>
    <row r="81" spans="1:114" ht="27.75" customHeight="1">
      <c r="A81" s="305" t="s">
        <v>528</v>
      </c>
      <c r="B81" s="308" t="s">
        <v>471</v>
      </c>
      <c r="C81" s="305">
        <v>8</v>
      </c>
      <c r="D81" s="305"/>
      <c r="E81" s="305"/>
      <c r="F81" s="305"/>
      <c r="G81" s="305">
        <v>8</v>
      </c>
      <c r="H81" s="305"/>
      <c r="I81" s="291">
        <v>6</v>
      </c>
      <c r="J81" s="293">
        <f t="shared" si="15"/>
        <v>180</v>
      </c>
      <c r="K81" s="293">
        <f>L81+M81+N81</f>
        <v>50</v>
      </c>
      <c r="L81" s="305">
        <f>AY81</f>
        <v>30</v>
      </c>
      <c r="M81" s="305">
        <f>AZ81</f>
        <v>0</v>
      </c>
      <c r="N81" s="305">
        <f>BA81</f>
        <v>20</v>
      </c>
      <c r="O81" s="309">
        <f t="shared" si="16"/>
        <v>130</v>
      </c>
      <c r="P81" s="306"/>
      <c r="Q81" s="305"/>
      <c r="R81" s="305"/>
      <c r="S81" s="305"/>
      <c r="T81" s="307"/>
      <c r="U81" s="306"/>
      <c r="V81" s="305"/>
      <c r="W81" s="305"/>
      <c r="X81" s="305"/>
      <c r="Y81" s="307"/>
      <c r="Z81" s="306"/>
      <c r="AA81" s="305"/>
      <c r="AB81" s="305"/>
      <c r="AC81" s="305"/>
      <c r="AD81" s="307"/>
      <c r="AE81" s="306"/>
      <c r="AF81" s="305"/>
      <c r="AG81" s="305"/>
      <c r="AH81" s="305"/>
      <c r="AI81" s="307"/>
      <c r="AJ81" s="306"/>
      <c r="AK81" s="305"/>
      <c r="AL81" s="305"/>
      <c r="AM81" s="305"/>
      <c r="AN81" s="307"/>
      <c r="AO81" s="306"/>
      <c r="AP81" s="305"/>
      <c r="AQ81" s="305"/>
      <c r="AR81" s="305"/>
      <c r="AS81" s="307"/>
      <c r="AT81" s="306"/>
      <c r="AU81" s="305"/>
      <c r="AV81" s="305"/>
      <c r="AW81" s="305"/>
      <c r="AX81" s="307"/>
      <c r="AY81" s="306">
        <v>30</v>
      </c>
      <c r="AZ81" s="305"/>
      <c r="BA81" s="305">
        <v>20</v>
      </c>
      <c r="BB81" s="305">
        <v>130</v>
      </c>
      <c r="BC81" s="307">
        <v>6</v>
      </c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</row>
    <row r="82" spans="1:114" ht="25.5" customHeight="1">
      <c r="A82" s="305" t="s">
        <v>529</v>
      </c>
      <c r="B82" s="308" t="s">
        <v>475</v>
      </c>
      <c r="C82" s="305"/>
      <c r="D82" s="305"/>
      <c r="E82" s="305"/>
      <c r="F82" s="305"/>
      <c r="G82" s="305"/>
      <c r="H82" s="305"/>
      <c r="I82" s="291"/>
      <c r="J82" s="293"/>
      <c r="K82" s="293"/>
      <c r="L82" s="305"/>
      <c r="M82" s="305"/>
      <c r="N82" s="305"/>
      <c r="O82" s="309"/>
      <c r="P82" s="306"/>
      <c r="Q82" s="305"/>
      <c r="R82" s="305"/>
      <c r="S82" s="305"/>
      <c r="T82" s="307"/>
      <c r="U82" s="306"/>
      <c r="V82" s="305"/>
      <c r="W82" s="305"/>
      <c r="X82" s="305"/>
      <c r="Y82" s="307"/>
      <c r="Z82" s="306"/>
      <c r="AA82" s="305"/>
      <c r="AB82" s="305"/>
      <c r="AC82" s="305"/>
      <c r="AD82" s="307"/>
      <c r="AE82" s="306"/>
      <c r="AF82" s="305"/>
      <c r="AG82" s="305"/>
      <c r="AH82" s="305"/>
      <c r="AI82" s="307"/>
      <c r="AJ82" s="306"/>
      <c r="AK82" s="305"/>
      <c r="AL82" s="305"/>
      <c r="AM82" s="305"/>
      <c r="AN82" s="307"/>
      <c r="AO82" s="306"/>
      <c r="AP82" s="305"/>
      <c r="AQ82" s="305"/>
      <c r="AR82" s="305"/>
      <c r="AS82" s="307"/>
      <c r="AT82" s="306"/>
      <c r="AU82" s="305"/>
      <c r="AV82" s="305"/>
      <c r="AW82" s="305"/>
      <c r="AX82" s="307"/>
      <c r="AY82" s="306"/>
      <c r="AZ82" s="305"/>
      <c r="BA82" s="305"/>
      <c r="BB82" s="305"/>
      <c r="BC82" s="307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</row>
    <row r="83" spans="1:114" ht="24" customHeight="1">
      <c r="A83" s="305" t="s">
        <v>530</v>
      </c>
      <c r="B83" s="308" t="s">
        <v>379</v>
      </c>
      <c r="C83" s="305"/>
      <c r="D83" s="305">
        <v>8</v>
      </c>
      <c r="E83" s="305"/>
      <c r="F83" s="305"/>
      <c r="G83" s="305">
        <v>8</v>
      </c>
      <c r="H83" s="305"/>
      <c r="I83" s="291">
        <v>5</v>
      </c>
      <c r="J83" s="293">
        <f t="shared" si="15"/>
        <v>150</v>
      </c>
      <c r="K83" s="293">
        <f>L83+M83+N83</f>
        <v>50</v>
      </c>
      <c r="L83" s="305">
        <f>AY83</f>
        <v>30</v>
      </c>
      <c r="M83" s="305">
        <f>AZ83</f>
        <v>0</v>
      </c>
      <c r="N83" s="305">
        <f>BA83</f>
        <v>20</v>
      </c>
      <c r="O83" s="309">
        <f t="shared" si="16"/>
        <v>100</v>
      </c>
      <c r="P83" s="306"/>
      <c r="Q83" s="305"/>
      <c r="R83" s="305"/>
      <c r="S83" s="305"/>
      <c r="T83" s="307"/>
      <c r="U83" s="306"/>
      <c r="V83" s="305"/>
      <c r="W83" s="305"/>
      <c r="X83" s="305"/>
      <c r="Y83" s="307"/>
      <c r="Z83" s="306"/>
      <c r="AA83" s="305"/>
      <c r="AB83" s="305"/>
      <c r="AC83" s="305"/>
      <c r="AD83" s="307"/>
      <c r="AE83" s="306"/>
      <c r="AF83" s="305"/>
      <c r="AG83" s="305"/>
      <c r="AH83" s="305"/>
      <c r="AI83" s="307"/>
      <c r="AJ83" s="306"/>
      <c r="AK83" s="305"/>
      <c r="AL83" s="305"/>
      <c r="AM83" s="305"/>
      <c r="AN83" s="307"/>
      <c r="AO83" s="306"/>
      <c r="AP83" s="305"/>
      <c r="AQ83" s="305"/>
      <c r="AR83" s="305"/>
      <c r="AS83" s="307"/>
      <c r="AT83" s="306"/>
      <c r="AU83" s="305"/>
      <c r="AV83" s="305"/>
      <c r="AW83" s="305"/>
      <c r="AX83" s="307"/>
      <c r="AY83" s="306">
        <v>30</v>
      </c>
      <c r="AZ83" s="305"/>
      <c r="BA83" s="305">
        <v>20</v>
      </c>
      <c r="BB83" s="305">
        <v>100</v>
      </c>
      <c r="BC83" s="307">
        <v>5</v>
      </c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</row>
    <row r="84" spans="1:114" ht="21.75" customHeight="1">
      <c r="A84" s="305" t="s">
        <v>531</v>
      </c>
      <c r="B84" s="308" t="s">
        <v>380</v>
      </c>
      <c r="C84" s="305"/>
      <c r="D84" s="305"/>
      <c r="E84" s="305"/>
      <c r="F84" s="305"/>
      <c r="G84" s="305"/>
      <c r="H84" s="305"/>
      <c r="I84" s="291"/>
      <c r="J84" s="293"/>
      <c r="K84" s="293"/>
      <c r="L84" s="305"/>
      <c r="M84" s="305"/>
      <c r="N84" s="305"/>
      <c r="O84" s="309"/>
      <c r="P84" s="306"/>
      <c r="Q84" s="305"/>
      <c r="R84" s="305"/>
      <c r="S84" s="305"/>
      <c r="T84" s="307"/>
      <c r="U84" s="306"/>
      <c r="V84" s="305"/>
      <c r="W84" s="305"/>
      <c r="X84" s="305"/>
      <c r="Y84" s="307"/>
      <c r="Z84" s="306"/>
      <c r="AA84" s="305"/>
      <c r="AB84" s="305"/>
      <c r="AC84" s="305"/>
      <c r="AD84" s="307"/>
      <c r="AE84" s="306"/>
      <c r="AF84" s="305"/>
      <c r="AG84" s="305"/>
      <c r="AH84" s="305"/>
      <c r="AI84" s="307"/>
      <c r="AJ84" s="306"/>
      <c r="AK84" s="305"/>
      <c r="AL84" s="305"/>
      <c r="AM84" s="305"/>
      <c r="AN84" s="307"/>
      <c r="AO84" s="306"/>
      <c r="AP84" s="305"/>
      <c r="AQ84" s="305"/>
      <c r="AR84" s="305"/>
      <c r="AS84" s="307"/>
      <c r="AT84" s="306"/>
      <c r="AU84" s="305"/>
      <c r="AV84" s="305"/>
      <c r="AW84" s="305"/>
      <c r="AX84" s="307"/>
      <c r="AY84" s="306"/>
      <c r="AZ84" s="305"/>
      <c r="BA84" s="305"/>
      <c r="BB84" s="305"/>
      <c r="BC84" s="307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</row>
    <row r="85" spans="1:114" ht="22.5" customHeight="1">
      <c r="A85" s="305" t="s">
        <v>532</v>
      </c>
      <c r="B85" s="308" t="s">
        <v>381</v>
      </c>
      <c r="C85" s="305">
        <v>8</v>
      </c>
      <c r="D85" s="305"/>
      <c r="E85" s="305"/>
      <c r="F85" s="305"/>
      <c r="G85" s="305"/>
      <c r="H85" s="305"/>
      <c r="I85" s="291">
        <v>5</v>
      </c>
      <c r="J85" s="293">
        <f t="shared" si="15"/>
        <v>150</v>
      </c>
      <c r="K85" s="293">
        <f>L85+M85+N85</f>
        <v>40</v>
      </c>
      <c r="L85" s="305">
        <f>AY85</f>
        <v>30</v>
      </c>
      <c r="M85" s="305">
        <f>AZ85</f>
        <v>0</v>
      </c>
      <c r="N85" s="305">
        <f>BA85</f>
        <v>10</v>
      </c>
      <c r="O85" s="309">
        <f t="shared" si="16"/>
        <v>110</v>
      </c>
      <c r="P85" s="306"/>
      <c r="Q85" s="305"/>
      <c r="R85" s="305"/>
      <c r="S85" s="305"/>
      <c r="T85" s="307"/>
      <c r="U85" s="306"/>
      <c r="V85" s="305"/>
      <c r="W85" s="305"/>
      <c r="X85" s="305"/>
      <c r="Y85" s="307"/>
      <c r="Z85" s="306"/>
      <c r="AA85" s="305"/>
      <c r="AB85" s="305"/>
      <c r="AC85" s="305"/>
      <c r="AD85" s="307"/>
      <c r="AE85" s="306"/>
      <c r="AF85" s="305"/>
      <c r="AG85" s="305"/>
      <c r="AH85" s="305"/>
      <c r="AI85" s="307"/>
      <c r="AJ85" s="306"/>
      <c r="AK85" s="305"/>
      <c r="AL85" s="305"/>
      <c r="AM85" s="305"/>
      <c r="AN85" s="307"/>
      <c r="AO85" s="306"/>
      <c r="AP85" s="305"/>
      <c r="AQ85" s="305"/>
      <c r="AR85" s="305"/>
      <c r="AS85" s="307"/>
      <c r="AT85" s="306"/>
      <c r="AU85" s="305"/>
      <c r="AV85" s="305"/>
      <c r="AW85" s="305"/>
      <c r="AX85" s="307"/>
      <c r="AY85" s="306">
        <v>30</v>
      </c>
      <c r="AZ85" s="305"/>
      <c r="BA85" s="305">
        <v>10</v>
      </c>
      <c r="BB85" s="305">
        <v>110</v>
      </c>
      <c r="BC85" s="307">
        <v>5</v>
      </c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</row>
    <row r="86" spans="1:114" ht="40.5" customHeight="1">
      <c r="A86" s="305" t="s">
        <v>533</v>
      </c>
      <c r="B86" s="308" t="s">
        <v>476</v>
      </c>
      <c r="C86" s="305"/>
      <c r="D86" s="305"/>
      <c r="E86" s="305"/>
      <c r="F86" s="305"/>
      <c r="G86" s="305"/>
      <c r="H86" s="305"/>
      <c r="I86" s="291"/>
      <c r="J86" s="293"/>
      <c r="K86" s="293"/>
      <c r="L86" s="305"/>
      <c r="M86" s="305"/>
      <c r="N86" s="305"/>
      <c r="O86" s="309"/>
      <c r="P86" s="306"/>
      <c r="Q86" s="305"/>
      <c r="R86" s="305"/>
      <c r="S86" s="305"/>
      <c r="T86" s="307"/>
      <c r="U86" s="306"/>
      <c r="V86" s="305"/>
      <c r="W86" s="305"/>
      <c r="X86" s="305"/>
      <c r="Y86" s="307"/>
      <c r="Z86" s="306"/>
      <c r="AA86" s="305"/>
      <c r="AB86" s="305"/>
      <c r="AC86" s="305"/>
      <c r="AD86" s="307"/>
      <c r="AE86" s="306"/>
      <c r="AF86" s="305"/>
      <c r="AG86" s="305"/>
      <c r="AH86" s="305"/>
      <c r="AI86" s="307"/>
      <c r="AJ86" s="306"/>
      <c r="AK86" s="305"/>
      <c r="AL86" s="305"/>
      <c r="AM86" s="305"/>
      <c r="AN86" s="307"/>
      <c r="AO86" s="306"/>
      <c r="AP86" s="305"/>
      <c r="AQ86" s="305"/>
      <c r="AR86" s="305"/>
      <c r="AS86" s="307"/>
      <c r="AT86" s="306"/>
      <c r="AU86" s="305"/>
      <c r="AV86" s="305"/>
      <c r="AW86" s="305"/>
      <c r="AX86" s="307"/>
      <c r="AY86" s="306"/>
      <c r="AZ86" s="305"/>
      <c r="BA86" s="305"/>
      <c r="BB86" s="305"/>
      <c r="BC86" s="307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</row>
    <row r="87" spans="1:114" ht="27" customHeight="1">
      <c r="A87" s="305" t="s">
        <v>534</v>
      </c>
      <c r="B87" s="308" t="s">
        <v>479</v>
      </c>
      <c r="C87" s="305">
        <v>6</v>
      </c>
      <c r="D87" s="305"/>
      <c r="E87" s="305"/>
      <c r="F87" s="305"/>
      <c r="G87" s="305"/>
      <c r="H87" s="305"/>
      <c r="I87" s="291">
        <v>4</v>
      </c>
      <c r="J87" s="293">
        <f>I87*30</f>
        <v>120</v>
      </c>
      <c r="K87" s="293">
        <v>30</v>
      </c>
      <c r="L87" s="305">
        <v>16</v>
      </c>
      <c r="M87" s="305">
        <v>14</v>
      </c>
      <c r="N87" s="305"/>
      <c r="O87" s="309">
        <f>J87-K87</f>
        <v>90</v>
      </c>
      <c r="P87" s="306"/>
      <c r="Q87" s="305"/>
      <c r="R87" s="305"/>
      <c r="S87" s="305"/>
      <c r="T87" s="307"/>
      <c r="U87" s="306"/>
      <c r="V87" s="305"/>
      <c r="W87" s="305"/>
      <c r="X87" s="305"/>
      <c r="Y87" s="307"/>
      <c r="Z87" s="306"/>
      <c r="AA87" s="305"/>
      <c r="AB87" s="305"/>
      <c r="AC87" s="305"/>
      <c r="AD87" s="307"/>
      <c r="AE87" s="306"/>
      <c r="AF87" s="305"/>
      <c r="AG87" s="305"/>
      <c r="AH87" s="305"/>
      <c r="AI87" s="307"/>
      <c r="AJ87" s="306"/>
      <c r="AK87" s="305"/>
      <c r="AL87" s="305"/>
      <c r="AM87" s="305"/>
      <c r="AN87" s="307"/>
      <c r="AO87" s="306">
        <v>16</v>
      </c>
      <c r="AP87" s="305">
        <v>14</v>
      </c>
      <c r="AQ87" s="305"/>
      <c r="AR87" s="305">
        <v>90</v>
      </c>
      <c r="AS87" s="307">
        <v>4</v>
      </c>
      <c r="AT87" s="306"/>
      <c r="AU87" s="305"/>
      <c r="AV87" s="305"/>
      <c r="AW87" s="305"/>
      <c r="AX87" s="307"/>
      <c r="AY87" s="306"/>
      <c r="AZ87" s="305"/>
      <c r="BA87" s="305"/>
      <c r="BB87" s="305"/>
      <c r="BC87" s="307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</row>
    <row r="88" spans="1:114" ht="22.5" customHeight="1" thickBot="1">
      <c r="A88" s="305" t="s">
        <v>535</v>
      </c>
      <c r="B88" s="308" t="s">
        <v>480</v>
      </c>
      <c r="C88" s="305"/>
      <c r="D88" s="305"/>
      <c r="E88" s="305"/>
      <c r="F88" s="305"/>
      <c r="G88" s="305"/>
      <c r="H88" s="305"/>
      <c r="I88" s="291"/>
      <c r="J88" s="293">
        <f>I88*30</f>
        <v>0</v>
      </c>
      <c r="K88" s="293"/>
      <c r="L88" s="305"/>
      <c r="M88" s="305"/>
      <c r="N88" s="305"/>
      <c r="O88" s="309">
        <f>J88-K88</f>
        <v>0</v>
      </c>
      <c r="P88" s="306"/>
      <c r="Q88" s="305"/>
      <c r="R88" s="305"/>
      <c r="S88" s="305"/>
      <c r="T88" s="307"/>
      <c r="U88" s="306"/>
      <c r="V88" s="305"/>
      <c r="W88" s="305"/>
      <c r="X88" s="305"/>
      <c r="Y88" s="307"/>
      <c r="Z88" s="306"/>
      <c r="AA88" s="305"/>
      <c r="AB88" s="305"/>
      <c r="AC88" s="305"/>
      <c r="AD88" s="307"/>
      <c r="AE88" s="306"/>
      <c r="AF88" s="305"/>
      <c r="AG88" s="305"/>
      <c r="AH88" s="305"/>
      <c r="AI88" s="307"/>
      <c r="AJ88" s="306"/>
      <c r="AK88" s="305"/>
      <c r="AL88" s="305"/>
      <c r="AM88" s="305"/>
      <c r="AN88" s="307"/>
      <c r="AO88" s="306"/>
      <c r="AP88" s="305"/>
      <c r="AQ88" s="305"/>
      <c r="AR88" s="305"/>
      <c r="AS88" s="307"/>
      <c r="AT88" s="306"/>
      <c r="AU88" s="305"/>
      <c r="AV88" s="305"/>
      <c r="AW88" s="305"/>
      <c r="AX88" s="307"/>
      <c r="AY88" s="306"/>
      <c r="AZ88" s="305"/>
      <c r="BA88" s="305"/>
      <c r="BB88" s="305"/>
      <c r="BC88" s="307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</row>
    <row r="89" spans="1:114" ht="22.5" customHeight="1" thickBot="1" thickTop="1">
      <c r="A89" s="503" t="s">
        <v>356</v>
      </c>
      <c r="B89" s="504"/>
      <c r="C89" s="303">
        <v>9</v>
      </c>
      <c r="D89" s="303">
        <v>2</v>
      </c>
      <c r="E89" s="303">
        <f>SUM(E88:E88)</f>
        <v>0</v>
      </c>
      <c r="F89" s="303">
        <f>SUM(F88:F88)</f>
        <v>0</v>
      </c>
      <c r="G89" s="303">
        <v>8</v>
      </c>
      <c r="H89" s="303">
        <f>SUM(H88:H88)</f>
        <v>0</v>
      </c>
      <c r="I89" s="303">
        <f aca="true" t="shared" si="17" ref="I89:BC89">SUM(I67:I88)</f>
        <v>51</v>
      </c>
      <c r="J89" s="303">
        <f t="shared" si="17"/>
        <v>1530</v>
      </c>
      <c r="K89" s="303">
        <f t="shared" si="17"/>
        <v>420</v>
      </c>
      <c r="L89" s="303">
        <f t="shared" si="17"/>
        <v>254</v>
      </c>
      <c r="M89" s="303">
        <f t="shared" si="17"/>
        <v>14</v>
      </c>
      <c r="N89" s="303">
        <f t="shared" si="17"/>
        <v>152</v>
      </c>
      <c r="O89" s="303">
        <f t="shared" si="17"/>
        <v>1110</v>
      </c>
      <c r="P89" s="303">
        <f t="shared" si="17"/>
        <v>0</v>
      </c>
      <c r="Q89" s="303">
        <f t="shared" si="17"/>
        <v>0</v>
      </c>
      <c r="R89" s="303">
        <f t="shared" si="17"/>
        <v>0</v>
      </c>
      <c r="S89" s="303">
        <f t="shared" si="17"/>
        <v>0</v>
      </c>
      <c r="T89" s="303">
        <f t="shared" si="17"/>
        <v>0</v>
      </c>
      <c r="U89" s="303">
        <f t="shared" si="17"/>
        <v>0</v>
      </c>
      <c r="V89" s="303">
        <f t="shared" si="17"/>
        <v>0</v>
      </c>
      <c r="W89" s="303">
        <f t="shared" si="17"/>
        <v>0</v>
      </c>
      <c r="X89" s="303">
        <f t="shared" si="17"/>
        <v>0</v>
      </c>
      <c r="Y89" s="303">
        <f t="shared" si="17"/>
        <v>0</v>
      </c>
      <c r="Z89" s="303">
        <f t="shared" si="17"/>
        <v>0</v>
      </c>
      <c r="AA89" s="303">
        <f t="shared" si="17"/>
        <v>0</v>
      </c>
      <c r="AB89" s="303">
        <f t="shared" si="17"/>
        <v>0</v>
      </c>
      <c r="AC89" s="303">
        <f t="shared" si="17"/>
        <v>0</v>
      </c>
      <c r="AD89" s="303">
        <f t="shared" si="17"/>
        <v>0</v>
      </c>
      <c r="AE89" s="303">
        <f t="shared" si="17"/>
        <v>24</v>
      </c>
      <c r="AF89" s="303">
        <f t="shared" si="17"/>
        <v>0</v>
      </c>
      <c r="AG89" s="303">
        <f t="shared" si="17"/>
        <v>16</v>
      </c>
      <c r="AH89" s="303">
        <f t="shared" si="17"/>
        <v>110</v>
      </c>
      <c r="AI89" s="303">
        <f t="shared" si="17"/>
        <v>5</v>
      </c>
      <c r="AJ89" s="303">
        <f t="shared" si="17"/>
        <v>32</v>
      </c>
      <c r="AK89" s="303">
        <f t="shared" si="17"/>
        <v>0</v>
      </c>
      <c r="AL89" s="303">
        <f t="shared" si="17"/>
        <v>28</v>
      </c>
      <c r="AM89" s="303">
        <f t="shared" si="17"/>
        <v>180</v>
      </c>
      <c r="AN89" s="303">
        <f t="shared" si="17"/>
        <v>8</v>
      </c>
      <c r="AO89" s="303">
        <f t="shared" si="17"/>
        <v>60</v>
      </c>
      <c r="AP89" s="303">
        <f t="shared" si="17"/>
        <v>14</v>
      </c>
      <c r="AQ89" s="303">
        <f t="shared" si="17"/>
        <v>26</v>
      </c>
      <c r="AR89" s="303">
        <f t="shared" si="17"/>
        <v>260</v>
      </c>
      <c r="AS89" s="303">
        <f t="shared" si="17"/>
        <v>12</v>
      </c>
      <c r="AT89" s="303">
        <f t="shared" si="17"/>
        <v>48</v>
      </c>
      <c r="AU89" s="303">
        <f t="shared" si="17"/>
        <v>0</v>
      </c>
      <c r="AV89" s="303">
        <f t="shared" si="17"/>
        <v>32</v>
      </c>
      <c r="AW89" s="303">
        <f t="shared" si="17"/>
        <v>220</v>
      </c>
      <c r="AX89" s="303">
        <f t="shared" si="17"/>
        <v>10</v>
      </c>
      <c r="AY89" s="303">
        <f t="shared" si="17"/>
        <v>90</v>
      </c>
      <c r="AZ89" s="303">
        <f t="shared" si="17"/>
        <v>0</v>
      </c>
      <c r="BA89" s="303">
        <f t="shared" si="17"/>
        <v>50</v>
      </c>
      <c r="BB89" s="303">
        <f t="shared" si="17"/>
        <v>340</v>
      </c>
      <c r="BC89" s="303">
        <f t="shared" si="17"/>
        <v>16</v>
      </c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</row>
    <row r="90" spans="1:114" ht="22.5" customHeight="1" thickBot="1" thickTop="1">
      <c r="A90" s="503" t="s">
        <v>345</v>
      </c>
      <c r="B90" s="504"/>
      <c r="C90" s="277">
        <f aca="true" t="shared" si="18" ref="C90:H90">C65+C89</f>
        <v>22</v>
      </c>
      <c r="D90" s="277">
        <f t="shared" si="18"/>
        <v>11</v>
      </c>
      <c r="E90" s="277">
        <f t="shared" si="18"/>
        <v>4</v>
      </c>
      <c r="F90" s="277">
        <f t="shared" si="18"/>
        <v>0</v>
      </c>
      <c r="G90" s="277">
        <f t="shared" si="18"/>
        <v>21</v>
      </c>
      <c r="H90" s="277">
        <f t="shared" si="18"/>
        <v>0</v>
      </c>
      <c r="I90" s="277">
        <f aca="true" t="shared" si="19" ref="I90:BC90">SUM(I65+I89)</f>
        <v>139</v>
      </c>
      <c r="J90" s="277">
        <f t="shared" si="19"/>
        <v>4170</v>
      </c>
      <c r="K90" s="277">
        <f t="shared" si="19"/>
        <v>1170</v>
      </c>
      <c r="L90" s="277">
        <f t="shared" si="19"/>
        <v>664</v>
      </c>
      <c r="M90" s="277">
        <f t="shared" si="19"/>
        <v>14</v>
      </c>
      <c r="N90" s="277">
        <f t="shared" si="19"/>
        <v>492</v>
      </c>
      <c r="O90" s="277">
        <f t="shared" si="19"/>
        <v>3000</v>
      </c>
      <c r="P90" s="277">
        <f t="shared" si="19"/>
        <v>80</v>
      </c>
      <c r="Q90" s="277">
        <f t="shared" si="19"/>
        <v>0</v>
      </c>
      <c r="R90" s="277">
        <f t="shared" si="19"/>
        <v>70</v>
      </c>
      <c r="S90" s="277">
        <f t="shared" si="19"/>
        <v>360</v>
      </c>
      <c r="T90" s="277">
        <f t="shared" si="19"/>
        <v>17</v>
      </c>
      <c r="U90" s="277">
        <f t="shared" si="19"/>
        <v>20</v>
      </c>
      <c r="V90" s="277">
        <f t="shared" si="19"/>
        <v>0</v>
      </c>
      <c r="W90" s="277">
        <f t="shared" si="19"/>
        <v>20</v>
      </c>
      <c r="X90" s="277">
        <f t="shared" si="19"/>
        <v>110</v>
      </c>
      <c r="Y90" s="277">
        <f t="shared" si="19"/>
        <v>5</v>
      </c>
      <c r="Z90" s="277">
        <f t="shared" si="19"/>
        <v>58</v>
      </c>
      <c r="AA90" s="277">
        <f t="shared" si="19"/>
        <v>0</v>
      </c>
      <c r="AB90" s="277">
        <f t="shared" si="19"/>
        <v>42</v>
      </c>
      <c r="AC90" s="277">
        <f t="shared" si="19"/>
        <v>260</v>
      </c>
      <c r="AD90" s="277">
        <f t="shared" si="19"/>
        <v>12</v>
      </c>
      <c r="AE90" s="277">
        <f t="shared" si="19"/>
        <v>60</v>
      </c>
      <c r="AF90" s="277">
        <f t="shared" si="19"/>
        <v>0</v>
      </c>
      <c r="AG90" s="277">
        <f t="shared" si="19"/>
        <v>50</v>
      </c>
      <c r="AH90" s="277">
        <f t="shared" si="19"/>
        <v>310</v>
      </c>
      <c r="AI90" s="277">
        <f t="shared" si="19"/>
        <v>14</v>
      </c>
      <c r="AJ90" s="277">
        <f t="shared" si="19"/>
        <v>112</v>
      </c>
      <c r="AK90" s="277">
        <f t="shared" si="19"/>
        <v>0</v>
      </c>
      <c r="AL90" s="277">
        <f t="shared" si="19"/>
        <v>98</v>
      </c>
      <c r="AM90" s="277">
        <f t="shared" si="19"/>
        <v>570</v>
      </c>
      <c r="AN90" s="277">
        <f t="shared" si="19"/>
        <v>26</v>
      </c>
      <c r="AO90" s="277">
        <f t="shared" si="19"/>
        <v>96</v>
      </c>
      <c r="AP90" s="277">
        <f t="shared" si="19"/>
        <v>14</v>
      </c>
      <c r="AQ90" s="277">
        <f t="shared" si="19"/>
        <v>60</v>
      </c>
      <c r="AR90" s="277">
        <f t="shared" si="19"/>
        <v>460</v>
      </c>
      <c r="AS90" s="277">
        <f t="shared" si="19"/>
        <v>21</v>
      </c>
      <c r="AT90" s="277">
        <f t="shared" si="19"/>
        <v>128</v>
      </c>
      <c r="AU90" s="277">
        <f t="shared" si="19"/>
        <v>0</v>
      </c>
      <c r="AV90" s="277">
        <f t="shared" si="19"/>
        <v>92</v>
      </c>
      <c r="AW90" s="277">
        <f t="shared" si="19"/>
        <v>530</v>
      </c>
      <c r="AX90" s="277">
        <f t="shared" si="19"/>
        <v>25</v>
      </c>
      <c r="AY90" s="277">
        <f t="shared" si="19"/>
        <v>110</v>
      </c>
      <c r="AZ90" s="277">
        <f t="shared" si="19"/>
        <v>0</v>
      </c>
      <c r="BA90" s="277">
        <f t="shared" si="19"/>
        <v>60</v>
      </c>
      <c r="BB90" s="277">
        <f t="shared" si="19"/>
        <v>400</v>
      </c>
      <c r="BC90" s="277">
        <f t="shared" si="19"/>
        <v>19</v>
      </c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</row>
    <row r="91" spans="1:114" ht="22.5" customHeight="1" thickTop="1">
      <c r="A91" s="540" t="s">
        <v>353</v>
      </c>
      <c r="B91" s="541"/>
      <c r="C91" s="541"/>
      <c r="D91" s="541"/>
      <c r="E91" s="541"/>
      <c r="F91" s="541"/>
      <c r="G91" s="541"/>
      <c r="H91" s="541"/>
      <c r="I91" s="541"/>
      <c r="J91" s="541"/>
      <c r="K91" s="541"/>
      <c r="L91" s="541"/>
      <c r="M91" s="541"/>
      <c r="N91" s="541"/>
      <c r="O91" s="541"/>
      <c r="P91" s="541"/>
      <c r="Q91" s="541"/>
      <c r="R91" s="541"/>
      <c r="S91" s="541"/>
      <c r="T91" s="541"/>
      <c r="U91" s="541"/>
      <c r="V91" s="541"/>
      <c r="W91" s="541"/>
      <c r="X91" s="541"/>
      <c r="Y91" s="541"/>
      <c r="Z91" s="541"/>
      <c r="AA91" s="541"/>
      <c r="AB91" s="541"/>
      <c r="AC91" s="541"/>
      <c r="AD91" s="541"/>
      <c r="AE91" s="541"/>
      <c r="AF91" s="541"/>
      <c r="AG91" s="541"/>
      <c r="AH91" s="541"/>
      <c r="AI91" s="541"/>
      <c r="AJ91" s="541"/>
      <c r="AK91" s="541"/>
      <c r="AL91" s="541"/>
      <c r="AM91" s="541"/>
      <c r="AN91" s="541"/>
      <c r="AO91" s="541"/>
      <c r="AP91" s="541"/>
      <c r="AQ91" s="541"/>
      <c r="AR91" s="541"/>
      <c r="AS91" s="541"/>
      <c r="AT91" s="541"/>
      <c r="AU91" s="541"/>
      <c r="AV91" s="541"/>
      <c r="AW91" s="541"/>
      <c r="AX91" s="541"/>
      <c r="AY91" s="541"/>
      <c r="AZ91" s="541"/>
      <c r="BA91" s="541"/>
      <c r="BB91" s="541"/>
      <c r="BC91" s="541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</row>
    <row r="92" spans="1:114" ht="22.5" customHeight="1">
      <c r="A92" s="325" t="s">
        <v>429</v>
      </c>
      <c r="B92" s="292" t="s">
        <v>451</v>
      </c>
      <c r="C92" s="326"/>
      <c r="D92" s="326">
        <v>2</v>
      </c>
      <c r="E92" s="326"/>
      <c r="F92" s="326"/>
      <c r="G92" s="326"/>
      <c r="H92" s="326"/>
      <c r="I92" s="291">
        <v>3</v>
      </c>
      <c r="J92" s="326">
        <f>I92*30</f>
        <v>90</v>
      </c>
      <c r="K92" s="326">
        <f>L92+M92+N92</f>
        <v>0</v>
      </c>
      <c r="L92" s="326"/>
      <c r="M92" s="326"/>
      <c r="N92" s="326"/>
      <c r="O92" s="326">
        <f>J92-(K92)</f>
        <v>90</v>
      </c>
      <c r="P92" s="326"/>
      <c r="Q92" s="326"/>
      <c r="R92" s="326"/>
      <c r="S92" s="326"/>
      <c r="T92" s="326"/>
      <c r="U92" s="326"/>
      <c r="V92" s="326"/>
      <c r="W92" s="326"/>
      <c r="X92" s="326">
        <v>90</v>
      </c>
      <c r="Y92" s="326">
        <v>3</v>
      </c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</row>
    <row r="93" spans="1:114" ht="22.5" customHeight="1">
      <c r="A93" s="327" t="s">
        <v>430</v>
      </c>
      <c r="B93" s="292" t="s">
        <v>452</v>
      </c>
      <c r="C93" s="328"/>
      <c r="D93" s="328">
        <v>4</v>
      </c>
      <c r="E93" s="328"/>
      <c r="F93" s="328"/>
      <c r="G93" s="328"/>
      <c r="H93" s="328"/>
      <c r="I93" s="291">
        <v>3</v>
      </c>
      <c r="J93" s="326">
        <f>I93*30</f>
        <v>90</v>
      </c>
      <c r="K93" s="326"/>
      <c r="L93" s="328"/>
      <c r="M93" s="328"/>
      <c r="N93" s="328"/>
      <c r="O93" s="326">
        <f>J93-(K93)</f>
        <v>90</v>
      </c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>
        <v>90</v>
      </c>
      <c r="AI93" s="328">
        <v>3</v>
      </c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  <c r="BC93" s="328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</row>
    <row r="94" spans="1:114" ht="19.5" customHeight="1">
      <c r="A94" s="327" t="s">
        <v>431</v>
      </c>
      <c r="B94" s="292" t="s">
        <v>457</v>
      </c>
      <c r="C94" s="328"/>
      <c r="D94" s="328">
        <v>6</v>
      </c>
      <c r="E94" s="328"/>
      <c r="F94" s="328"/>
      <c r="G94" s="328"/>
      <c r="H94" s="328"/>
      <c r="I94" s="291">
        <v>3</v>
      </c>
      <c r="J94" s="326">
        <f>I94*30</f>
        <v>90</v>
      </c>
      <c r="K94" s="326"/>
      <c r="L94" s="328"/>
      <c r="M94" s="328"/>
      <c r="N94" s="328"/>
      <c r="O94" s="326">
        <f>J94-(K94)</f>
        <v>90</v>
      </c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>
        <v>90</v>
      </c>
      <c r="AS94" s="328">
        <v>3</v>
      </c>
      <c r="AT94" s="328"/>
      <c r="AU94" s="328"/>
      <c r="AV94" s="328"/>
      <c r="AW94" s="328"/>
      <c r="AX94" s="328"/>
      <c r="AY94" s="328"/>
      <c r="AZ94" s="328"/>
      <c r="BA94" s="328"/>
      <c r="BB94" s="328"/>
      <c r="BC94" s="328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</row>
    <row r="95" spans="1:114" ht="22.5" customHeight="1" thickBot="1">
      <c r="A95" s="327" t="s">
        <v>432</v>
      </c>
      <c r="B95" s="292" t="s">
        <v>453</v>
      </c>
      <c r="C95" s="328"/>
      <c r="D95" s="328">
        <v>8</v>
      </c>
      <c r="E95" s="328"/>
      <c r="F95" s="328"/>
      <c r="G95" s="328"/>
      <c r="H95" s="328"/>
      <c r="I95" s="291">
        <v>3</v>
      </c>
      <c r="J95" s="326">
        <f>I95*30</f>
        <v>90</v>
      </c>
      <c r="K95" s="326"/>
      <c r="L95" s="328"/>
      <c r="M95" s="328"/>
      <c r="N95" s="328"/>
      <c r="O95" s="326">
        <f>J95-(K95)</f>
        <v>90</v>
      </c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28"/>
      <c r="BA95" s="328"/>
      <c r="BB95" s="328">
        <v>90</v>
      </c>
      <c r="BC95" s="328">
        <v>3</v>
      </c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</row>
    <row r="96" spans="1:114" ht="22.5" customHeight="1" thickBot="1" thickTop="1">
      <c r="A96" s="503" t="s">
        <v>357</v>
      </c>
      <c r="B96" s="504"/>
      <c r="C96" s="278"/>
      <c r="D96" s="278">
        <v>4</v>
      </c>
      <c r="E96" s="278">
        <f>SUM(E92:E95)</f>
        <v>0</v>
      </c>
      <c r="F96" s="278">
        <f>SUM(F92:F95)</f>
        <v>0</v>
      </c>
      <c r="G96" s="278">
        <f>SUM(G92:G95)</f>
        <v>0</v>
      </c>
      <c r="H96" s="278"/>
      <c r="I96" s="278">
        <f aca="true" t="shared" si="20" ref="I96:BC96">SUM(I92:I95)</f>
        <v>12</v>
      </c>
      <c r="J96" s="278">
        <f t="shared" si="20"/>
        <v>360</v>
      </c>
      <c r="K96" s="278">
        <f t="shared" si="20"/>
        <v>0</v>
      </c>
      <c r="L96" s="278">
        <f t="shared" si="20"/>
        <v>0</v>
      </c>
      <c r="M96" s="278">
        <f t="shared" si="20"/>
        <v>0</v>
      </c>
      <c r="N96" s="278">
        <f t="shared" si="20"/>
        <v>0</v>
      </c>
      <c r="O96" s="278">
        <f t="shared" si="20"/>
        <v>360</v>
      </c>
      <c r="P96" s="278">
        <f t="shared" si="20"/>
        <v>0</v>
      </c>
      <c r="Q96" s="278">
        <f t="shared" si="20"/>
        <v>0</v>
      </c>
      <c r="R96" s="278">
        <f t="shared" si="20"/>
        <v>0</v>
      </c>
      <c r="S96" s="278">
        <f t="shared" si="20"/>
        <v>0</v>
      </c>
      <c r="T96" s="278">
        <f t="shared" si="20"/>
        <v>0</v>
      </c>
      <c r="U96" s="278">
        <f t="shared" si="20"/>
        <v>0</v>
      </c>
      <c r="V96" s="278">
        <f t="shared" si="20"/>
        <v>0</v>
      </c>
      <c r="W96" s="278">
        <f t="shared" si="20"/>
        <v>0</v>
      </c>
      <c r="X96" s="278">
        <f t="shared" si="20"/>
        <v>90</v>
      </c>
      <c r="Y96" s="278">
        <f t="shared" si="20"/>
        <v>3</v>
      </c>
      <c r="Z96" s="278">
        <f t="shared" si="20"/>
        <v>0</v>
      </c>
      <c r="AA96" s="278">
        <f t="shared" si="20"/>
        <v>0</v>
      </c>
      <c r="AB96" s="278">
        <f t="shared" si="20"/>
        <v>0</v>
      </c>
      <c r="AC96" s="278">
        <f t="shared" si="20"/>
        <v>0</v>
      </c>
      <c r="AD96" s="278">
        <f t="shared" si="20"/>
        <v>0</v>
      </c>
      <c r="AE96" s="278">
        <f t="shared" si="20"/>
        <v>0</v>
      </c>
      <c r="AF96" s="278">
        <f t="shared" si="20"/>
        <v>0</v>
      </c>
      <c r="AG96" s="278">
        <f t="shared" si="20"/>
        <v>0</v>
      </c>
      <c r="AH96" s="278">
        <f t="shared" si="20"/>
        <v>90</v>
      </c>
      <c r="AI96" s="278">
        <f t="shared" si="20"/>
        <v>3</v>
      </c>
      <c r="AJ96" s="278">
        <f t="shared" si="20"/>
        <v>0</v>
      </c>
      <c r="AK96" s="278">
        <f t="shared" si="20"/>
        <v>0</v>
      </c>
      <c r="AL96" s="278">
        <f t="shared" si="20"/>
        <v>0</v>
      </c>
      <c r="AM96" s="278">
        <f t="shared" si="20"/>
        <v>0</v>
      </c>
      <c r="AN96" s="278">
        <f t="shared" si="20"/>
        <v>0</v>
      </c>
      <c r="AO96" s="278">
        <f t="shared" si="20"/>
        <v>0</v>
      </c>
      <c r="AP96" s="278">
        <f t="shared" si="20"/>
        <v>0</v>
      </c>
      <c r="AQ96" s="278">
        <f t="shared" si="20"/>
        <v>0</v>
      </c>
      <c r="AR96" s="278">
        <f t="shared" si="20"/>
        <v>90</v>
      </c>
      <c r="AS96" s="278">
        <f t="shared" si="20"/>
        <v>3</v>
      </c>
      <c r="AT96" s="278">
        <f t="shared" si="20"/>
        <v>0</v>
      </c>
      <c r="AU96" s="278">
        <f t="shared" si="20"/>
        <v>0</v>
      </c>
      <c r="AV96" s="278">
        <f t="shared" si="20"/>
        <v>0</v>
      </c>
      <c r="AW96" s="278">
        <f t="shared" si="20"/>
        <v>0</v>
      </c>
      <c r="AX96" s="278">
        <f t="shared" si="20"/>
        <v>0</v>
      </c>
      <c r="AY96" s="278">
        <f t="shared" si="20"/>
        <v>0</v>
      </c>
      <c r="AZ96" s="278">
        <f t="shared" si="20"/>
        <v>0</v>
      </c>
      <c r="BA96" s="278">
        <f t="shared" si="20"/>
        <v>0</v>
      </c>
      <c r="BB96" s="278">
        <f t="shared" si="20"/>
        <v>90</v>
      </c>
      <c r="BC96" s="278">
        <f t="shared" si="20"/>
        <v>3</v>
      </c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</row>
    <row r="97" spans="1:114" ht="22.5" customHeight="1" thickTop="1">
      <c r="A97" s="540" t="s">
        <v>354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1"/>
      <c r="W97" s="541"/>
      <c r="X97" s="541"/>
      <c r="Y97" s="541"/>
      <c r="Z97" s="541"/>
      <c r="AA97" s="541"/>
      <c r="AB97" s="541"/>
      <c r="AC97" s="541"/>
      <c r="AD97" s="541"/>
      <c r="AE97" s="541"/>
      <c r="AF97" s="541"/>
      <c r="AG97" s="541"/>
      <c r="AH97" s="541"/>
      <c r="AI97" s="541"/>
      <c r="AJ97" s="541"/>
      <c r="AK97" s="541"/>
      <c r="AL97" s="541"/>
      <c r="AM97" s="541"/>
      <c r="AN97" s="541"/>
      <c r="AO97" s="541"/>
      <c r="AP97" s="541"/>
      <c r="AQ97" s="541"/>
      <c r="AR97" s="541"/>
      <c r="AS97" s="541"/>
      <c r="AT97" s="541"/>
      <c r="AU97" s="541"/>
      <c r="AV97" s="541"/>
      <c r="AW97" s="541"/>
      <c r="AX97" s="541"/>
      <c r="AY97" s="541"/>
      <c r="AZ97" s="541"/>
      <c r="BA97" s="541"/>
      <c r="BB97" s="541"/>
      <c r="BC97" s="541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</row>
    <row r="98" spans="1:114" ht="22.5" customHeight="1">
      <c r="A98" s="325" t="s">
        <v>433</v>
      </c>
      <c r="B98" s="329" t="s">
        <v>446</v>
      </c>
      <c r="C98" s="326"/>
      <c r="D98" s="326"/>
      <c r="E98" s="326"/>
      <c r="F98" s="326"/>
      <c r="G98" s="326"/>
      <c r="H98" s="326"/>
      <c r="I98" s="291">
        <v>6</v>
      </c>
      <c r="J98" s="326">
        <f>I98*30</f>
        <v>180</v>
      </c>
      <c r="K98" s="326"/>
      <c r="L98" s="326"/>
      <c r="M98" s="326"/>
      <c r="N98" s="326"/>
      <c r="O98" s="326">
        <f>J98</f>
        <v>180</v>
      </c>
      <c r="P98" s="326"/>
      <c r="Q98" s="326"/>
      <c r="R98" s="326"/>
      <c r="S98" s="326"/>
      <c r="T98" s="326"/>
      <c r="U98" s="326"/>
      <c r="V98" s="326"/>
      <c r="W98" s="326"/>
      <c r="X98" s="326"/>
      <c r="Y98" s="326"/>
      <c r="Z98" s="326"/>
      <c r="AA98" s="326"/>
      <c r="AB98" s="326"/>
      <c r="AC98" s="326"/>
      <c r="AD98" s="326"/>
      <c r="AE98" s="326"/>
      <c r="AF98" s="326"/>
      <c r="AG98" s="326"/>
      <c r="AH98" s="326"/>
      <c r="AI98" s="326"/>
      <c r="AJ98" s="326"/>
      <c r="AK98" s="326"/>
      <c r="AL98" s="326"/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>
        <v>180</v>
      </c>
      <c r="BC98" s="326">
        <v>6</v>
      </c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</row>
    <row r="99" spans="1:114" ht="22.5" customHeight="1" thickBot="1">
      <c r="A99" s="330"/>
      <c r="B99" s="292"/>
      <c r="C99" s="328"/>
      <c r="D99" s="328"/>
      <c r="E99" s="328"/>
      <c r="F99" s="328"/>
      <c r="G99" s="328"/>
      <c r="H99" s="328"/>
      <c r="I99" s="291"/>
      <c r="J99" s="326"/>
      <c r="K99" s="326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328"/>
      <c r="AZ99" s="328"/>
      <c r="BA99" s="328"/>
      <c r="BB99" s="328"/>
      <c r="BC99" s="328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79"/>
      <c r="CU99" s="279"/>
      <c r="CV99" s="279"/>
      <c r="CW99" s="279"/>
      <c r="CX99" s="279"/>
      <c r="CY99" s="279"/>
      <c r="CZ99" s="279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</row>
    <row r="100" spans="1:114" ht="22.5" customHeight="1" thickBot="1" thickTop="1">
      <c r="A100" s="503" t="s">
        <v>358</v>
      </c>
      <c r="B100" s="504"/>
      <c r="C100" s="278"/>
      <c r="D100" s="278"/>
      <c r="E100" s="278">
        <f>SUM(E98:E99)</f>
        <v>0</v>
      </c>
      <c r="F100" s="278">
        <f>SUM(F98:F99)</f>
        <v>0</v>
      </c>
      <c r="G100" s="278">
        <f>SUM(G98:G99)</f>
        <v>0</v>
      </c>
      <c r="H100" s="278"/>
      <c r="I100" s="278">
        <f aca="true" t="shared" si="21" ref="I100:BC100">SUM(I98:I99)</f>
        <v>6</v>
      </c>
      <c r="J100" s="278">
        <f t="shared" si="21"/>
        <v>180</v>
      </c>
      <c r="K100" s="278">
        <f t="shared" si="21"/>
        <v>0</v>
      </c>
      <c r="L100" s="278">
        <f t="shared" si="21"/>
        <v>0</v>
      </c>
      <c r="M100" s="278">
        <f t="shared" si="21"/>
        <v>0</v>
      </c>
      <c r="N100" s="278">
        <f t="shared" si="21"/>
        <v>0</v>
      </c>
      <c r="O100" s="278">
        <f t="shared" si="21"/>
        <v>180</v>
      </c>
      <c r="P100" s="278">
        <f t="shared" si="21"/>
        <v>0</v>
      </c>
      <c r="Q100" s="278">
        <f t="shared" si="21"/>
        <v>0</v>
      </c>
      <c r="R100" s="278">
        <f t="shared" si="21"/>
        <v>0</v>
      </c>
      <c r="S100" s="278">
        <f t="shared" si="21"/>
        <v>0</v>
      </c>
      <c r="T100" s="278">
        <f t="shared" si="21"/>
        <v>0</v>
      </c>
      <c r="U100" s="278">
        <f t="shared" si="21"/>
        <v>0</v>
      </c>
      <c r="V100" s="278">
        <f t="shared" si="21"/>
        <v>0</v>
      </c>
      <c r="W100" s="278">
        <f t="shared" si="21"/>
        <v>0</v>
      </c>
      <c r="X100" s="278">
        <f t="shared" si="21"/>
        <v>0</v>
      </c>
      <c r="Y100" s="278">
        <f t="shared" si="21"/>
        <v>0</v>
      </c>
      <c r="Z100" s="278">
        <f t="shared" si="21"/>
        <v>0</v>
      </c>
      <c r="AA100" s="278">
        <f t="shared" si="21"/>
        <v>0</v>
      </c>
      <c r="AB100" s="278">
        <f t="shared" si="21"/>
        <v>0</v>
      </c>
      <c r="AC100" s="278">
        <f t="shared" si="21"/>
        <v>0</v>
      </c>
      <c r="AD100" s="278">
        <f t="shared" si="21"/>
        <v>0</v>
      </c>
      <c r="AE100" s="278">
        <f t="shared" si="21"/>
        <v>0</v>
      </c>
      <c r="AF100" s="278">
        <f t="shared" si="21"/>
        <v>0</v>
      </c>
      <c r="AG100" s="278">
        <f t="shared" si="21"/>
        <v>0</v>
      </c>
      <c r="AH100" s="278">
        <f t="shared" si="21"/>
        <v>0</v>
      </c>
      <c r="AI100" s="278">
        <f t="shared" si="21"/>
        <v>0</v>
      </c>
      <c r="AJ100" s="278">
        <f t="shared" si="21"/>
        <v>0</v>
      </c>
      <c r="AK100" s="278">
        <f t="shared" si="21"/>
        <v>0</v>
      </c>
      <c r="AL100" s="278">
        <f t="shared" si="21"/>
        <v>0</v>
      </c>
      <c r="AM100" s="278">
        <f t="shared" si="21"/>
        <v>0</v>
      </c>
      <c r="AN100" s="278">
        <f t="shared" si="21"/>
        <v>0</v>
      </c>
      <c r="AO100" s="278">
        <f t="shared" si="21"/>
        <v>0</v>
      </c>
      <c r="AP100" s="278">
        <f t="shared" si="21"/>
        <v>0</v>
      </c>
      <c r="AQ100" s="278">
        <f t="shared" si="21"/>
        <v>0</v>
      </c>
      <c r="AR100" s="278">
        <f t="shared" si="21"/>
        <v>0</v>
      </c>
      <c r="AS100" s="278">
        <f t="shared" si="21"/>
        <v>0</v>
      </c>
      <c r="AT100" s="278">
        <f t="shared" si="21"/>
        <v>0</v>
      </c>
      <c r="AU100" s="278">
        <f t="shared" si="21"/>
        <v>0</v>
      </c>
      <c r="AV100" s="278">
        <f t="shared" si="21"/>
        <v>0</v>
      </c>
      <c r="AW100" s="278">
        <f t="shared" si="21"/>
        <v>0</v>
      </c>
      <c r="AX100" s="278">
        <f t="shared" si="21"/>
        <v>0</v>
      </c>
      <c r="AY100" s="278">
        <f t="shared" si="21"/>
        <v>0</v>
      </c>
      <c r="AZ100" s="278">
        <f t="shared" si="21"/>
        <v>0</v>
      </c>
      <c r="BA100" s="278">
        <f t="shared" si="21"/>
        <v>0</v>
      </c>
      <c r="BB100" s="278">
        <f t="shared" si="21"/>
        <v>180</v>
      </c>
      <c r="BC100" s="278">
        <f t="shared" si="21"/>
        <v>6</v>
      </c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</row>
    <row r="101" spans="1:114" ht="22.5" customHeight="1" thickBot="1" thickTop="1">
      <c r="A101" s="503" t="s">
        <v>277</v>
      </c>
      <c r="B101" s="504"/>
      <c r="C101" s="277">
        <f>C45+C90+C96+C100</f>
        <v>30</v>
      </c>
      <c r="D101" s="303">
        <f>D45+D90+D96+D100</f>
        <v>30</v>
      </c>
      <c r="E101" s="277">
        <f>E45+E90+E96+E100</f>
        <v>4</v>
      </c>
      <c r="F101" s="277">
        <f>F45+F90+F96+F100</f>
        <v>0</v>
      </c>
      <c r="G101" s="303">
        <f>G45+G90+G96+G100</f>
        <v>26</v>
      </c>
      <c r="H101" s="277"/>
      <c r="I101" s="277">
        <f>I24+I44+I65+I89+I96+I100</f>
        <v>240</v>
      </c>
      <c r="J101" s="277">
        <f aca="true" t="shared" si="22" ref="J101:BC101">J45+J90+J96+J100</f>
        <v>7200</v>
      </c>
      <c r="K101" s="277">
        <f t="shared" si="22"/>
        <v>2040</v>
      </c>
      <c r="L101" s="277">
        <f t="shared" si="22"/>
        <v>908</v>
      </c>
      <c r="M101" s="277">
        <f t="shared" si="22"/>
        <v>542</v>
      </c>
      <c r="N101" s="277">
        <f t="shared" si="22"/>
        <v>590</v>
      </c>
      <c r="O101" s="277">
        <f t="shared" si="22"/>
        <v>5160</v>
      </c>
      <c r="P101" s="277">
        <f t="shared" si="22"/>
        <v>122</v>
      </c>
      <c r="Q101" s="277">
        <f t="shared" si="22"/>
        <v>84</v>
      </c>
      <c r="R101" s="277">
        <f t="shared" si="22"/>
        <v>98</v>
      </c>
      <c r="S101" s="277">
        <f t="shared" si="22"/>
        <v>626</v>
      </c>
      <c r="T101" s="277">
        <f t="shared" si="22"/>
        <v>31</v>
      </c>
      <c r="U101" s="277">
        <f t="shared" si="22"/>
        <v>94</v>
      </c>
      <c r="V101" s="277">
        <f t="shared" si="22"/>
        <v>104</v>
      </c>
      <c r="W101" s="277">
        <f t="shared" si="22"/>
        <v>48</v>
      </c>
      <c r="X101" s="277">
        <f t="shared" si="22"/>
        <v>624</v>
      </c>
      <c r="Y101" s="277">
        <f t="shared" si="22"/>
        <v>29</v>
      </c>
      <c r="Z101" s="277">
        <f t="shared" si="22"/>
        <v>122</v>
      </c>
      <c r="AA101" s="277">
        <f t="shared" si="22"/>
        <v>98</v>
      </c>
      <c r="AB101" s="277">
        <f t="shared" si="22"/>
        <v>84</v>
      </c>
      <c r="AC101" s="277">
        <f t="shared" si="22"/>
        <v>626</v>
      </c>
      <c r="AD101" s="277">
        <f t="shared" si="22"/>
        <v>31</v>
      </c>
      <c r="AE101" s="277">
        <f t="shared" si="22"/>
        <v>92</v>
      </c>
      <c r="AF101" s="277">
        <f t="shared" si="22"/>
        <v>104</v>
      </c>
      <c r="AG101" s="277">
        <f t="shared" si="22"/>
        <v>50</v>
      </c>
      <c r="AH101" s="277">
        <f t="shared" si="22"/>
        <v>624</v>
      </c>
      <c r="AI101" s="277">
        <f t="shared" si="22"/>
        <v>29</v>
      </c>
      <c r="AJ101" s="277">
        <f t="shared" si="22"/>
        <v>112</v>
      </c>
      <c r="AK101" s="277">
        <f t="shared" si="22"/>
        <v>50</v>
      </c>
      <c r="AL101" s="277">
        <f t="shared" si="22"/>
        <v>98</v>
      </c>
      <c r="AM101" s="277">
        <f t="shared" si="22"/>
        <v>670</v>
      </c>
      <c r="AN101" s="277">
        <f t="shared" si="22"/>
        <v>31</v>
      </c>
      <c r="AO101" s="277">
        <f t="shared" si="22"/>
        <v>112</v>
      </c>
      <c r="AP101" s="277">
        <f t="shared" si="22"/>
        <v>48</v>
      </c>
      <c r="AQ101" s="277">
        <f t="shared" si="22"/>
        <v>60</v>
      </c>
      <c r="AR101" s="277">
        <f t="shared" si="22"/>
        <v>650</v>
      </c>
      <c r="AS101" s="277">
        <f t="shared" si="22"/>
        <v>29</v>
      </c>
      <c r="AT101" s="277">
        <f t="shared" si="22"/>
        <v>144</v>
      </c>
      <c r="AU101" s="277">
        <f t="shared" si="22"/>
        <v>34</v>
      </c>
      <c r="AV101" s="277">
        <f t="shared" si="22"/>
        <v>92</v>
      </c>
      <c r="AW101" s="277">
        <f t="shared" si="22"/>
        <v>630</v>
      </c>
      <c r="AX101" s="277">
        <f t="shared" si="22"/>
        <v>30</v>
      </c>
      <c r="AY101" s="277">
        <f t="shared" si="22"/>
        <v>110</v>
      </c>
      <c r="AZ101" s="277">
        <f t="shared" si="22"/>
        <v>20</v>
      </c>
      <c r="BA101" s="277">
        <f t="shared" si="22"/>
        <v>60</v>
      </c>
      <c r="BB101" s="277">
        <f t="shared" si="22"/>
        <v>710</v>
      </c>
      <c r="BC101" s="277">
        <f t="shared" si="22"/>
        <v>30</v>
      </c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</row>
    <row r="102" spans="1:114" ht="36" customHeight="1" thickBot="1" thickTop="1">
      <c r="A102" s="280"/>
      <c r="B102" s="331"/>
      <c r="C102" s="332"/>
      <c r="D102" s="280"/>
      <c r="E102" s="280"/>
      <c r="F102" s="333"/>
      <c r="G102" s="333"/>
      <c r="H102" s="280"/>
      <c r="I102" s="280"/>
      <c r="J102" s="280"/>
      <c r="K102" s="542" t="s">
        <v>387</v>
      </c>
      <c r="L102" s="543"/>
      <c r="M102" s="543"/>
      <c r="N102" s="543"/>
      <c r="O102" s="544"/>
      <c r="P102" s="534">
        <f>P101+Q101+R101</f>
        <v>304</v>
      </c>
      <c r="Q102" s="534"/>
      <c r="R102" s="534"/>
      <c r="S102" s="534"/>
      <c r="T102" s="534"/>
      <c r="U102" s="534">
        <f>U24+V24+W24+U44+V44+W44+U65+V65+W65+U89+V89+W89</f>
        <v>246</v>
      </c>
      <c r="V102" s="534"/>
      <c r="W102" s="534"/>
      <c r="X102" s="534"/>
      <c r="Y102" s="534"/>
      <c r="Z102" s="534">
        <f>Z24+AA24+AB24+Z44+AA44+AB44+Z65+AA65+AB65+Z89+AA89+AB89</f>
        <v>304</v>
      </c>
      <c r="AA102" s="534"/>
      <c r="AB102" s="534"/>
      <c r="AC102" s="534"/>
      <c r="AD102" s="534"/>
      <c r="AE102" s="534">
        <f>AE101+AF101+AG101</f>
        <v>246</v>
      </c>
      <c r="AF102" s="534"/>
      <c r="AG102" s="534"/>
      <c r="AH102" s="534"/>
      <c r="AI102" s="534"/>
      <c r="AJ102" s="534">
        <f>AJ24+AK24+AL24+AJ44+AK44+AL44+AJ65+AK65+AL65+AJ89+AK89+AL89</f>
        <v>260</v>
      </c>
      <c r="AK102" s="534"/>
      <c r="AL102" s="534"/>
      <c r="AM102" s="534"/>
      <c r="AN102" s="534"/>
      <c r="AO102" s="534">
        <f>AO24+AP24+AQ24+AO44+AP44+AQ44+AO65+AP65+AQ65+AO89+AP89+AQ89</f>
        <v>220</v>
      </c>
      <c r="AP102" s="534"/>
      <c r="AQ102" s="534"/>
      <c r="AR102" s="534"/>
      <c r="AS102" s="534"/>
      <c r="AT102" s="534">
        <f>AT24+AU24+AV24+AT44+AU44+AV44+AT65+AU65+AV65+AT89+AU89+AV89</f>
        <v>270</v>
      </c>
      <c r="AU102" s="534"/>
      <c r="AV102" s="534"/>
      <c r="AW102" s="534"/>
      <c r="AX102" s="534"/>
      <c r="AY102" s="534">
        <f>AY24+AZ24+BA24+AY44+AZ44+BA44+AY65+AZ65+BA65+AY89+AZ89+BA89</f>
        <v>190</v>
      </c>
      <c r="AZ102" s="534"/>
      <c r="BA102" s="534"/>
      <c r="BB102" s="534"/>
      <c r="BC102" s="534"/>
      <c r="BD102" s="276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</row>
    <row r="103" spans="1:114" ht="27.75" customHeight="1" thickBot="1" thickTop="1">
      <c r="A103" s="281"/>
      <c r="B103" s="334"/>
      <c r="C103" s="281"/>
      <c r="D103" s="281"/>
      <c r="E103" s="281"/>
      <c r="F103" s="281"/>
      <c r="G103" s="281"/>
      <c r="H103" s="281"/>
      <c r="I103" s="281"/>
      <c r="J103" s="282"/>
      <c r="K103" s="530" t="s">
        <v>262</v>
      </c>
      <c r="L103" s="531"/>
      <c r="M103" s="531"/>
      <c r="N103" s="531"/>
      <c r="O103" s="532"/>
      <c r="P103" s="533">
        <v>4</v>
      </c>
      <c r="Q103" s="533"/>
      <c r="R103" s="533"/>
      <c r="S103" s="533"/>
      <c r="T103" s="533"/>
      <c r="U103" s="533">
        <v>4</v>
      </c>
      <c r="V103" s="533"/>
      <c r="W103" s="533"/>
      <c r="X103" s="533"/>
      <c r="Y103" s="533"/>
      <c r="Z103" s="533">
        <v>4</v>
      </c>
      <c r="AA103" s="533"/>
      <c r="AB103" s="533"/>
      <c r="AC103" s="533"/>
      <c r="AD103" s="533"/>
      <c r="AE103" s="533">
        <v>4</v>
      </c>
      <c r="AF103" s="533"/>
      <c r="AG103" s="533"/>
      <c r="AH103" s="533"/>
      <c r="AI103" s="533"/>
      <c r="AJ103" s="533">
        <v>5</v>
      </c>
      <c r="AK103" s="533"/>
      <c r="AL103" s="533"/>
      <c r="AM103" s="533"/>
      <c r="AN103" s="533"/>
      <c r="AO103" s="533">
        <v>4</v>
      </c>
      <c r="AP103" s="533"/>
      <c r="AQ103" s="533"/>
      <c r="AR103" s="533"/>
      <c r="AS103" s="533"/>
      <c r="AT103" s="533">
        <v>3</v>
      </c>
      <c r="AU103" s="533"/>
      <c r="AV103" s="533"/>
      <c r="AW103" s="533"/>
      <c r="AX103" s="533"/>
      <c r="AY103" s="533">
        <v>2</v>
      </c>
      <c r="AZ103" s="533"/>
      <c r="BA103" s="533"/>
      <c r="BB103" s="533"/>
      <c r="BC103" s="533"/>
      <c r="BD103" s="276">
        <f aca="true" t="shared" si="23" ref="BD103:BD108">SUM(P103:BC103)</f>
        <v>30</v>
      </c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79"/>
      <c r="DH103" s="279"/>
      <c r="DI103" s="279"/>
      <c r="DJ103" s="279"/>
    </row>
    <row r="104" spans="1:114" ht="27.75" customHeight="1" thickBot="1" thickTop="1">
      <c r="A104" s="281"/>
      <c r="B104" s="334"/>
      <c r="C104" s="281"/>
      <c r="D104" s="283"/>
      <c r="E104" s="283"/>
      <c r="F104" s="283"/>
      <c r="G104" s="283"/>
      <c r="H104" s="283"/>
      <c r="I104" s="283"/>
      <c r="J104" s="283"/>
      <c r="K104" s="530" t="s">
        <v>129</v>
      </c>
      <c r="L104" s="531"/>
      <c r="M104" s="531"/>
      <c r="N104" s="531"/>
      <c r="O104" s="532"/>
      <c r="P104" s="533">
        <v>3</v>
      </c>
      <c r="Q104" s="533"/>
      <c r="R104" s="533"/>
      <c r="S104" s="533"/>
      <c r="T104" s="533"/>
      <c r="U104" s="533">
        <v>4</v>
      </c>
      <c r="V104" s="533"/>
      <c r="W104" s="533"/>
      <c r="X104" s="533"/>
      <c r="Y104" s="533"/>
      <c r="Z104" s="533">
        <v>4</v>
      </c>
      <c r="AA104" s="533"/>
      <c r="AB104" s="533"/>
      <c r="AC104" s="533"/>
      <c r="AD104" s="533"/>
      <c r="AE104" s="533">
        <v>4</v>
      </c>
      <c r="AF104" s="533"/>
      <c r="AG104" s="533"/>
      <c r="AH104" s="533"/>
      <c r="AI104" s="533"/>
      <c r="AJ104" s="533">
        <v>3</v>
      </c>
      <c r="AK104" s="533"/>
      <c r="AL104" s="533"/>
      <c r="AM104" s="533"/>
      <c r="AN104" s="533"/>
      <c r="AO104" s="533">
        <v>4</v>
      </c>
      <c r="AP104" s="533"/>
      <c r="AQ104" s="533"/>
      <c r="AR104" s="533"/>
      <c r="AS104" s="533"/>
      <c r="AT104" s="533">
        <v>4</v>
      </c>
      <c r="AU104" s="533"/>
      <c r="AV104" s="533"/>
      <c r="AW104" s="533"/>
      <c r="AX104" s="533"/>
      <c r="AY104" s="533">
        <v>4</v>
      </c>
      <c r="AZ104" s="533"/>
      <c r="BA104" s="533"/>
      <c r="BB104" s="533"/>
      <c r="BC104" s="533"/>
      <c r="BD104" s="276">
        <f t="shared" si="23"/>
        <v>30</v>
      </c>
      <c r="BE104" s="279"/>
      <c r="BF104" s="335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</row>
    <row r="105" spans="1:114" ht="27.75" customHeight="1" thickBot="1" thickTop="1">
      <c r="A105" s="281"/>
      <c r="B105" s="334"/>
      <c r="C105" s="281"/>
      <c r="D105" s="281"/>
      <c r="E105" s="281"/>
      <c r="F105" s="281"/>
      <c r="G105" s="281"/>
      <c r="H105" s="281"/>
      <c r="I105" s="281"/>
      <c r="J105" s="281"/>
      <c r="K105" s="530" t="s">
        <v>125</v>
      </c>
      <c r="L105" s="531"/>
      <c r="M105" s="531"/>
      <c r="N105" s="531"/>
      <c r="O105" s="532"/>
      <c r="P105" s="533"/>
      <c r="Q105" s="533"/>
      <c r="R105" s="533"/>
      <c r="S105" s="533"/>
      <c r="T105" s="533"/>
      <c r="U105" s="533">
        <v>1</v>
      </c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>
        <v>1</v>
      </c>
      <c r="AF105" s="533"/>
      <c r="AG105" s="533"/>
      <c r="AH105" s="533"/>
      <c r="AI105" s="533"/>
      <c r="AJ105" s="533">
        <v>1</v>
      </c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>
        <v>1</v>
      </c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276">
        <f t="shared" si="23"/>
        <v>4</v>
      </c>
      <c r="BE105" s="279"/>
      <c r="BF105" s="279"/>
      <c r="BG105" s="279"/>
      <c r="BH105" s="279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79"/>
      <c r="CJ105" s="279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79"/>
      <c r="DD105" s="279"/>
      <c r="DE105" s="279"/>
      <c r="DF105" s="279"/>
      <c r="DG105" s="279"/>
      <c r="DH105" s="279"/>
      <c r="DI105" s="279"/>
      <c r="DJ105" s="279"/>
    </row>
    <row r="106" spans="1:114" ht="27.75" customHeight="1" thickBot="1" thickTop="1">
      <c r="A106" s="281"/>
      <c r="B106" s="334"/>
      <c r="C106" s="281"/>
      <c r="D106" s="281"/>
      <c r="E106" s="281"/>
      <c r="F106" s="281"/>
      <c r="G106" s="281"/>
      <c r="H106" s="281"/>
      <c r="I106" s="281"/>
      <c r="J106" s="281"/>
      <c r="K106" s="530" t="s">
        <v>126</v>
      </c>
      <c r="L106" s="531"/>
      <c r="M106" s="531"/>
      <c r="N106" s="531"/>
      <c r="O106" s="532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533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276">
        <f t="shared" si="23"/>
        <v>0</v>
      </c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</row>
    <row r="107" spans="1:114" ht="39" customHeight="1" thickBot="1" thickTop="1">
      <c r="A107" s="281"/>
      <c r="B107" s="334"/>
      <c r="C107" s="281"/>
      <c r="D107" s="281"/>
      <c r="E107" s="281"/>
      <c r="F107" s="281"/>
      <c r="G107" s="281"/>
      <c r="H107" s="281"/>
      <c r="I107" s="281"/>
      <c r="J107" s="281"/>
      <c r="K107" s="537" t="s">
        <v>332</v>
      </c>
      <c r="L107" s="538"/>
      <c r="M107" s="538"/>
      <c r="N107" s="538"/>
      <c r="O107" s="539"/>
      <c r="P107" s="533">
        <v>4</v>
      </c>
      <c r="Q107" s="533"/>
      <c r="R107" s="533"/>
      <c r="S107" s="533"/>
      <c r="T107" s="533"/>
      <c r="U107" s="533">
        <v>1</v>
      </c>
      <c r="V107" s="533"/>
      <c r="W107" s="533"/>
      <c r="X107" s="533"/>
      <c r="Y107" s="533"/>
      <c r="Z107" s="533">
        <v>5</v>
      </c>
      <c r="AA107" s="533"/>
      <c r="AB107" s="533"/>
      <c r="AC107" s="533"/>
      <c r="AD107" s="533"/>
      <c r="AE107" s="533">
        <v>1</v>
      </c>
      <c r="AF107" s="533"/>
      <c r="AG107" s="533"/>
      <c r="AH107" s="533"/>
      <c r="AI107" s="533"/>
      <c r="AJ107" s="533">
        <v>5</v>
      </c>
      <c r="AK107" s="533"/>
      <c r="AL107" s="533"/>
      <c r="AM107" s="533"/>
      <c r="AN107" s="533"/>
      <c r="AO107" s="533">
        <v>3</v>
      </c>
      <c r="AP107" s="533"/>
      <c r="AQ107" s="533"/>
      <c r="AR107" s="533"/>
      <c r="AS107" s="533"/>
      <c r="AT107" s="533">
        <v>4</v>
      </c>
      <c r="AU107" s="533"/>
      <c r="AV107" s="533"/>
      <c r="AW107" s="533"/>
      <c r="AX107" s="533"/>
      <c r="AY107" s="533">
        <v>3</v>
      </c>
      <c r="AZ107" s="533"/>
      <c r="BA107" s="533"/>
      <c r="BB107" s="533"/>
      <c r="BC107" s="533"/>
      <c r="BD107" s="276">
        <f t="shared" si="23"/>
        <v>26</v>
      </c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79"/>
      <c r="CH107" s="279"/>
      <c r="CI107" s="279"/>
      <c r="CJ107" s="279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79"/>
      <c r="DD107" s="279"/>
      <c r="DE107" s="279"/>
      <c r="DF107" s="279"/>
      <c r="DG107" s="279"/>
      <c r="DH107" s="279"/>
      <c r="DI107" s="279"/>
      <c r="DJ107" s="279"/>
    </row>
    <row r="108" spans="1:114" ht="42" customHeight="1" thickBot="1" thickTop="1">
      <c r="A108" s="281"/>
      <c r="B108" s="336"/>
      <c r="C108" s="281"/>
      <c r="D108" s="281"/>
      <c r="E108" s="281"/>
      <c r="F108" s="281"/>
      <c r="G108" s="281"/>
      <c r="H108" s="281"/>
      <c r="I108" s="281"/>
      <c r="J108" s="281"/>
      <c r="K108" s="547" t="s">
        <v>342</v>
      </c>
      <c r="L108" s="548"/>
      <c r="M108" s="548"/>
      <c r="N108" s="548"/>
      <c r="O108" s="549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533"/>
      <c r="AM108" s="533"/>
      <c r="AN108" s="533"/>
      <c r="AO108" s="533"/>
      <c r="AP108" s="533"/>
      <c r="AQ108" s="533"/>
      <c r="AR108" s="533"/>
      <c r="AS108" s="533"/>
      <c r="AT108" s="533"/>
      <c r="AU108" s="533"/>
      <c r="AV108" s="533"/>
      <c r="AW108" s="533"/>
      <c r="AX108" s="533"/>
      <c r="AY108" s="533"/>
      <c r="AZ108" s="533"/>
      <c r="BA108" s="533"/>
      <c r="BB108" s="533"/>
      <c r="BC108" s="533"/>
      <c r="BD108" s="276">
        <f t="shared" si="23"/>
        <v>0</v>
      </c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</row>
    <row r="109" spans="1:114" ht="33.75" customHeight="1" thickTop="1">
      <c r="A109" s="281"/>
      <c r="B109" s="336"/>
      <c r="C109" s="281"/>
      <c r="D109" s="281"/>
      <c r="E109" s="281"/>
      <c r="F109" s="281"/>
      <c r="G109" s="281"/>
      <c r="H109" s="281"/>
      <c r="I109" s="281"/>
      <c r="J109" s="281"/>
      <c r="K109" s="337"/>
      <c r="L109" s="337"/>
      <c r="M109" s="337"/>
      <c r="N109" s="337"/>
      <c r="O109" s="337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336"/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</row>
    <row r="110" spans="1:114" ht="20.25" customHeight="1">
      <c r="A110" s="338"/>
      <c r="B110" s="339" t="s">
        <v>305</v>
      </c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  <c r="AE110" s="339"/>
      <c r="AF110" s="339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79"/>
      <c r="CH110" s="279"/>
      <c r="CI110" s="279"/>
      <c r="CJ110" s="279"/>
      <c r="CK110" s="279"/>
      <c r="CL110" s="279"/>
      <c r="CM110" s="279"/>
      <c r="CN110" s="279"/>
      <c r="CO110" s="279"/>
      <c r="CP110" s="279"/>
      <c r="CQ110" s="279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79"/>
      <c r="DD110" s="279"/>
      <c r="DE110" s="279"/>
      <c r="DF110" s="279"/>
      <c r="DG110" s="279"/>
      <c r="DH110" s="279"/>
      <c r="DI110" s="279"/>
      <c r="DJ110" s="279"/>
    </row>
    <row r="111" spans="1:114" ht="18">
      <c r="A111" s="338"/>
      <c r="B111" s="339" t="s">
        <v>318</v>
      </c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</row>
    <row r="112" spans="1:114" ht="18">
      <c r="A112" s="338"/>
      <c r="B112" s="339" t="s">
        <v>317</v>
      </c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39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</row>
    <row r="113" spans="1:114" ht="24" customHeight="1">
      <c r="A113" s="338"/>
      <c r="B113" s="339" t="s">
        <v>318</v>
      </c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79"/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79"/>
      <c r="DD113" s="279"/>
      <c r="DE113" s="279"/>
      <c r="DF113" s="279"/>
      <c r="DG113" s="279"/>
      <c r="DH113" s="279"/>
      <c r="DI113" s="279"/>
      <c r="DJ113" s="279"/>
    </row>
    <row r="114" spans="1:114" ht="18">
      <c r="A114" s="338"/>
      <c r="B114" s="339" t="s">
        <v>306</v>
      </c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79"/>
      <c r="CC114" s="279"/>
      <c r="CD114" s="279"/>
      <c r="CE114" s="279"/>
      <c r="CF114" s="279"/>
      <c r="CG114" s="279"/>
      <c r="CH114" s="279"/>
      <c r="CI114" s="279"/>
      <c r="CJ114" s="279"/>
      <c r="CK114" s="279"/>
      <c r="CL114" s="279"/>
      <c r="CM114" s="279"/>
      <c r="CN114" s="279"/>
      <c r="CO114" s="279"/>
      <c r="CP114" s="279"/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79"/>
      <c r="DD114" s="279"/>
      <c r="DE114" s="279"/>
      <c r="DF114" s="279"/>
      <c r="DG114" s="279"/>
      <c r="DH114" s="279"/>
      <c r="DI114" s="279"/>
      <c r="DJ114" s="279"/>
    </row>
    <row r="115" spans="1:114" ht="18">
      <c r="A115" s="338"/>
      <c r="B115" s="339" t="s">
        <v>318</v>
      </c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79"/>
      <c r="BO115" s="279"/>
      <c r="BP115" s="279"/>
      <c r="BQ115" s="279"/>
      <c r="BR115" s="279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79"/>
      <c r="CC115" s="279"/>
      <c r="CD115" s="279"/>
      <c r="CE115" s="279"/>
      <c r="CF115" s="279"/>
      <c r="CG115" s="279"/>
      <c r="CH115" s="279"/>
      <c r="CI115" s="279"/>
      <c r="CJ115" s="279"/>
      <c r="CK115" s="279"/>
      <c r="CL115" s="279"/>
      <c r="CM115" s="279"/>
      <c r="CN115" s="279"/>
      <c r="CO115" s="279"/>
      <c r="CP115" s="279"/>
      <c r="CQ115" s="279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79"/>
      <c r="DD115" s="279"/>
      <c r="DE115" s="279"/>
      <c r="DF115" s="279"/>
      <c r="DG115" s="279"/>
      <c r="DH115" s="279"/>
      <c r="DI115" s="279"/>
      <c r="DJ115" s="279"/>
    </row>
    <row r="116" spans="1:114" ht="28.5" customHeight="1">
      <c r="A116" s="338"/>
      <c r="B116" s="340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  <c r="AE116" s="340"/>
      <c r="AF116" s="340"/>
      <c r="AG116" s="340"/>
      <c r="AH116" s="340"/>
      <c r="AI116" s="340"/>
      <c r="AJ116" s="340"/>
      <c r="AK116" s="340"/>
      <c r="AL116" s="340"/>
      <c r="AM116" s="340"/>
      <c r="AN116" s="340"/>
      <c r="AO116" s="340"/>
      <c r="AP116" s="340"/>
      <c r="AQ116" s="340"/>
      <c r="AR116" s="340"/>
      <c r="AS116" s="340"/>
      <c r="AT116" s="340"/>
      <c r="AU116" s="340"/>
      <c r="AV116" s="340"/>
      <c r="AW116" s="340"/>
      <c r="AX116" s="340"/>
      <c r="AY116" s="340"/>
      <c r="AZ116" s="340"/>
      <c r="BA116" s="340"/>
      <c r="BB116" s="340"/>
      <c r="BC116" s="340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  <c r="BN116" s="279"/>
      <c r="BO116" s="279"/>
      <c r="BP116" s="279"/>
      <c r="BQ116" s="279"/>
      <c r="BR116" s="279"/>
      <c r="BS116" s="279"/>
      <c r="BT116" s="279"/>
      <c r="BU116" s="279"/>
      <c r="BV116" s="279"/>
      <c r="BW116" s="279"/>
      <c r="BX116" s="279"/>
      <c r="BY116" s="279"/>
      <c r="BZ116" s="279"/>
      <c r="CA116" s="279"/>
      <c r="CB116" s="279"/>
      <c r="CC116" s="279"/>
      <c r="CD116" s="279"/>
      <c r="CE116" s="279"/>
      <c r="CF116" s="279"/>
      <c r="CG116" s="279"/>
      <c r="CH116" s="279"/>
      <c r="CI116" s="279"/>
      <c r="CJ116" s="279"/>
      <c r="CK116" s="279"/>
      <c r="CL116" s="279"/>
      <c r="CM116" s="279"/>
      <c r="CN116" s="279"/>
      <c r="CO116" s="279"/>
      <c r="CP116" s="279"/>
      <c r="CQ116" s="279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79"/>
      <c r="DD116" s="279"/>
      <c r="DE116" s="279"/>
      <c r="DF116" s="279"/>
      <c r="DG116" s="279"/>
      <c r="DH116" s="279"/>
      <c r="DI116" s="279"/>
      <c r="DJ116" s="279"/>
    </row>
    <row r="117" spans="1:114" ht="48.75" customHeight="1">
      <c r="A117" s="279"/>
      <c r="B117" s="495" t="s">
        <v>460</v>
      </c>
      <c r="C117" s="495"/>
      <c r="D117" s="495"/>
      <c r="E117" s="495"/>
      <c r="F117" s="495"/>
      <c r="G117" s="495"/>
      <c r="H117" s="495"/>
      <c r="I117" s="495"/>
      <c r="J117" s="495"/>
      <c r="K117" s="495"/>
      <c r="L117" s="495"/>
      <c r="M117" s="341"/>
      <c r="N117" s="342"/>
      <c r="O117" s="343"/>
      <c r="P117" s="343"/>
      <c r="Q117" s="343"/>
      <c r="R117" s="343"/>
      <c r="S117" s="343"/>
      <c r="T117" s="344"/>
      <c r="U117" s="344"/>
      <c r="V117" s="344"/>
      <c r="W117" s="344"/>
      <c r="X117" s="343"/>
      <c r="Y117" s="344"/>
      <c r="Z117" s="344"/>
      <c r="AA117" s="344"/>
      <c r="AB117" s="344"/>
      <c r="AC117" s="343"/>
      <c r="AD117" s="344"/>
      <c r="AE117" s="344"/>
      <c r="AF117" s="344"/>
      <c r="AG117" s="344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  <c r="BX117" s="279"/>
      <c r="BY117" s="279"/>
      <c r="BZ117" s="279"/>
      <c r="CA117" s="279"/>
      <c r="CB117" s="279"/>
      <c r="CC117" s="279"/>
      <c r="CD117" s="279"/>
      <c r="CE117" s="279"/>
      <c r="CF117" s="279"/>
      <c r="CG117" s="279"/>
      <c r="CH117" s="279"/>
      <c r="CI117" s="279"/>
      <c r="CJ117" s="279"/>
      <c r="CK117" s="279"/>
      <c r="CL117" s="279"/>
      <c r="CM117" s="279"/>
      <c r="CN117" s="279"/>
      <c r="CO117" s="279"/>
      <c r="CP117" s="279"/>
      <c r="CQ117" s="279"/>
      <c r="CR117" s="279"/>
      <c r="CS117" s="279"/>
      <c r="CT117" s="279"/>
      <c r="CU117" s="279"/>
      <c r="CV117" s="279"/>
      <c r="CW117" s="279"/>
      <c r="CX117" s="279"/>
      <c r="CY117" s="279"/>
      <c r="CZ117" s="279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</row>
    <row r="118" spans="2:55" ht="15.75" customHeight="1">
      <c r="B118" s="496" t="s">
        <v>461</v>
      </c>
      <c r="C118" s="496"/>
      <c r="D118" s="496"/>
      <c r="E118" s="496"/>
      <c r="F118" s="496"/>
      <c r="G118" s="496"/>
      <c r="H118" s="496"/>
      <c r="I118" s="496"/>
      <c r="J118" s="496"/>
      <c r="K118" s="496"/>
      <c r="L118" s="496"/>
      <c r="M118" s="341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346"/>
      <c r="AM118" s="346"/>
      <c r="AN118" s="346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6"/>
      <c r="AZ118" s="346"/>
      <c r="BA118" s="346"/>
      <c r="BB118" s="346"/>
      <c r="BC118" s="346"/>
    </row>
    <row r="119" spans="2:55" ht="15.75" customHeight="1">
      <c r="B119" s="496" t="s">
        <v>462</v>
      </c>
      <c r="C119" s="496"/>
      <c r="D119" s="496"/>
      <c r="E119" s="496"/>
      <c r="F119" s="496"/>
      <c r="G119" s="496"/>
      <c r="H119" s="496"/>
      <c r="I119" s="496"/>
      <c r="J119" s="496"/>
      <c r="K119" s="341"/>
      <c r="L119" s="341"/>
      <c r="M119" s="341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</row>
    <row r="120" spans="2:55" ht="15.75" customHeight="1">
      <c r="B120" s="497" t="s">
        <v>463</v>
      </c>
      <c r="C120" s="497"/>
      <c r="D120" s="497"/>
      <c r="E120" s="497"/>
      <c r="F120" s="497"/>
      <c r="G120" s="497"/>
      <c r="H120" s="497"/>
      <c r="I120" s="497"/>
      <c r="J120" s="497"/>
      <c r="K120" s="497"/>
      <c r="L120" s="497"/>
      <c r="M120" s="341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</row>
    <row r="121" spans="2:55" ht="12.75" customHeight="1">
      <c r="B121" s="497"/>
      <c r="C121" s="497"/>
      <c r="D121" s="497"/>
      <c r="E121" s="497"/>
      <c r="F121" s="497"/>
      <c r="G121" s="497"/>
      <c r="H121" s="497"/>
      <c r="I121" s="497"/>
      <c r="J121" s="497"/>
      <c r="K121" s="497"/>
      <c r="L121" s="497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346"/>
      <c r="AJ121" s="346"/>
      <c r="AK121" s="346"/>
      <c r="AL121" s="346"/>
      <c r="AM121" s="346"/>
      <c r="AN121" s="346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</row>
    <row r="122" spans="2:55" ht="12.75" customHeight="1">
      <c r="B122" s="497"/>
      <c r="C122" s="497"/>
      <c r="D122" s="497"/>
      <c r="E122" s="497"/>
      <c r="F122" s="497"/>
      <c r="G122" s="497"/>
      <c r="H122" s="497"/>
      <c r="I122" s="497"/>
      <c r="J122" s="497"/>
      <c r="K122" s="497"/>
      <c r="L122" s="497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346"/>
      <c r="AL122" s="346"/>
      <c r="AM122" s="346"/>
      <c r="AN122" s="346"/>
      <c r="AO122" s="346"/>
      <c r="AP122" s="346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</row>
    <row r="123" spans="2:55" ht="12.75" customHeight="1">
      <c r="B123" s="346"/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</row>
    <row r="124" spans="2:55" ht="12.75" customHeight="1">
      <c r="B124" s="346"/>
      <c r="C124" s="346"/>
      <c r="D124" s="346"/>
      <c r="E124" s="346"/>
      <c r="F124" s="346"/>
      <c r="G124" s="346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</row>
  </sheetData>
  <sheetProtection/>
  <mergeCells count="135">
    <mergeCell ref="AT8:AW8"/>
    <mergeCell ref="AE8:AH8"/>
    <mergeCell ref="AT5:BC5"/>
    <mergeCell ref="AT7:AX7"/>
    <mergeCell ref="AY7:BC7"/>
    <mergeCell ref="Z8:AC8"/>
    <mergeCell ref="AX8:AX9"/>
    <mergeCell ref="BC8:BC9"/>
    <mergeCell ref="AI8:AI9"/>
    <mergeCell ref="AD8:AD9"/>
    <mergeCell ref="P7:T7"/>
    <mergeCell ref="Z5:AI5"/>
    <mergeCell ref="U7:Y7"/>
    <mergeCell ref="AJ8:AM8"/>
    <mergeCell ref="AO8:AR8"/>
    <mergeCell ref="AE107:AI107"/>
    <mergeCell ref="AO104:AS104"/>
    <mergeCell ref="AO105:AS105"/>
    <mergeCell ref="A11:BC11"/>
    <mergeCell ref="A12:BC12"/>
    <mergeCell ref="P4:BC4"/>
    <mergeCell ref="P6:BC6"/>
    <mergeCell ref="AS8:AS9"/>
    <mergeCell ref="AJ7:AN7"/>
    <mergeCell ref="Z7:AD7"/>
    <mergeCell ref="P5:Y5"/>
    <mergeCell ref="T8:T9"/>
    <mergeCell ref="P8:S8"/>
    <mergeCell ref="U8:X8"/>
    <mergeCell ref="AY8:BB8"/>
    <mergeCell ref="AY108:BC108"/>
    <mergeCell ref="AY106:BC106"/>
    <mergeCell ref="AT107:AX107"/>
    <mergeCell ref="AY107:BC107"/>
    <mergeCell ref="K108:O108"/>
    <mergeCell ref="P108:T108"/>
    <mergeCell ref="U108:Y108"/>
    <mergeCell ref="Z108:AD108"/>
    <mergeCell ref="AE108:AI108"/>
    <mergeCell ref="AT106:AX106"/>
    <mergeCell ref="AJ108:AN108"/>
    <mergeCell ref="AO108:AS108"/>
    <mergeCell ref="AT108:AX108"/>
    <mergeCell ref="Z107:AD107"/>
    <mergeCell ref="AJ106:AN106"/>
    <mergeCell ref="AJ107:AN107"/>
    <mergeCell ref="AO106:AS106"/>
    <mergeCell ref="AE106:AI106"/>
    <mergeCell ref="AO107:AS107"/>
    <mergeCell ref="Z106:AD106"/>
    <mergeCell ref="A66:BC66"/>
    <mergeCell ref="A65:B65"/>
    <mergeCell ref="AT105:AX105"/>
    <mergeCell ref="AY105:BC105"/>
    <mergeCell ref="AY102:BC102"/>
    <mergeCell ref="AJ105:AN105"/>
    <mergeCell ref="AT102:AX102"/>
    <mergeCell ref="Z102:AD102"/>
    <mergeCell ref="AY103:BC103"/>
    <mergeCell ref="Z104:AD104"/>
    <mergeCell ref="AJ104:AN104"/>
    <mergeCell ref="AE105:AI105"/>
    <mergeCell ref="Z105:AD105"/>
    <mergeCell ref="AE104:AI104"/>
    <mergeCell ref="AT104:AX104"/>
    <mergeCell ref="AE103:AI103"/>
    <mergeCell ref="P103:T103"/>
    <mergeCell ref="AO103:AS103"/>
    <mergeCell ref="Z103:AD103"/>
    <mergeCell ref="AT103:AX103"/>
    <mergeCell ref="A100:B100"/>
    <mergeCell ref="K102:O102"/>
    <mergeCell ref="U103:Y103"/>
    <mergeCell ref="AO102:AS102"/>
    <mergeCell ref="AJ103:AN103"/>
    <mergeCell ref="U105:Y105"/>
    <mergeCell ref="A90:B90"/>
    <mergeCell ref="A96:B96"/>
    <mergeCell ref="A101:B101"/>
    <mergeCell ref="AJ102:AN102"/>
    <mergeCell ref="U102:Y102"/>
    <mergeCell ref="A91:BC91"/>
    <mergeCell ref="A97:BC97"/>
    <mergeCell ref="AE102:AI102"/>
    <mergeCell ref="K103:O103"/>
    <mergeCell ref="AY104:BC104"/>
    <mergeCell ref="A46:BC46"/>
    <mergeCell ref="U107:Y107"/>
    <mergeCell ref="K107:O107"/>
    <mergeCell ref="P105:T105"/>
    <mergeCell ref="K105:O105"/>
    <mergeCell ref="K106:O106"/>
    <mergeCell ref="P107:T107"/>
    <mergeCell ref="U106:Y106"/>
    <mergeCell ref="P106:T106"/>
    <mergeCell ref="AE7:AI7"/>
    <mergeCell ref="AN8:AN9"/>
    <mergeCell ref="A25:BC25"/>
    <mergeCell ref="A24:B24"/>
    <mergeCell ref="A45:B45"/>
    <mergeCell ref="K104:O104"/>
    <mergeCell ref="P104:T104"/>
    <mergeCell ref="P102:T102"/>
    <mergeCell ref="A89:B89"/>
    <mergeCell ref="U104:Y104"/>
    <mergeCell ref="A3:BC3"/>
    <mergeCell ref="AO7:AS7"/>
    <mergeCell ref="L6:N6"/>
    <mergeCell ref="K5:N5"/>
    <mergeCell ref="AJ5:AS5"/>
    <mergeCell ref="E6:E9"/>
    <mergeCell ref="G5:G9"/>
    <mergeCell ref="I4:I9"/>
    <mergeCell ref="O5:O9"/>
    <mergeCell ref="Y8:Y9"/>
    <mergeCell ref="A4:A9"/>
    <mergeCell ref="N7:N9"/>
    <mergeCell ref="B4:B9"/>
    <mergeCell ref="E5:F5"/>
    <mergeCell ref="C4:H4"/>
    <mergeCell ref="H5:H9"/>
    <mergeCell ref="J4:O4"/>
    <mergeCell ref="F6:F9"/>
    <mergeCell ref="K6:K9"/>
    <mergeCell ref="M7:M9"/>
    <mergeCell ref="B117:L117"/>
    <mergeCell ref="B118:L118"/>
    <mergeCell ref="B119:J119"/>
    <mergeCell ref="B120:L122"/>
    <mergeCell ref="D5:D9"/>
    <mergeCell ref="J5:J9"/>
    <mergeCell ref="A44:B44"/>
    <mergeCell ref="A47:BC47"/>
    <mergeCell ref="C5:C9"/>
    <mergeCell ref="L7:L9"/>
  </mergeCells>
  <printOptions horizontalCentered="1"/>
  <pageMargins left="0.11811023622047245" right="0.11811023622047245" top="0.3937007874015748" bottom="0.1968503937007874" header="0" footer="0"/>
  <pageSetup fitToHeight="0" fitToWidth="1" horizontalDpi="600" verticalDpi="600" orientation="landscape" paperSize="9" scale="34" r:id="rId1"/>
  <rowBreaks count="1" manualBreakCount="1">
    <brk id="65" max="55" man="1"/>
  </rowBreaks>
  <ignoredErrors>
    <ignoredError sqref="O83 O81 O85 O79 O21 O13 O77 AH14 O26 AM43 BC24 O43 O57:O61 O14:O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67" t="s">
        <v>233</v>
      </c>
      <c r="D2" s="568"/>
      <c r="E2" s="568"/>
      <c r="F2" s="568"/>
      <c r="G2" s="569"/>
      <c r="H2" s="567" t="s">
        <v>0</v>
      </c>
      <c r="I2" s="568"/>
      <c r="J2" s="568"/>
      <c r="K2" s="568"/>
      <c r="L2" s="568"/>
      <c r="M2" s="568"/>
      <c r="N2" s="569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70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71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71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64" t="s">
        <v>249</v>
      </c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6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72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Ирина Владимировна</cp:lastModifiedBy>
  <cp:lastPrinted>2020-05-13T09:30:45Z</cp:lastPrinted>
  <dcterms:created xsi:type="dcterms:W3CDTF">1999-02-26T10:19:35Z</dcterms:created>
  <dcterms:modified xsi:type="dcterms:W3CDTF">2021-01-16T13:17:38Z</dcterms:modified>
  <cp:category/>
  <cp:version/>
  <cp:contentType/>
  <cp:contentStatus/>
</cp:coreProperties>
</file>