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'ГРАФІК'!$B$3:$BB$47</definedName>
    <definedName name="_xlnm.Print_Area" localSheetId="3">'ПЛАН НП'!$A$3:$BD$114</definedName>
  </definedNames>
  <calcPr fullCalcOnLoad="1"/>
</workbook>
</file>

<file path=xl/sharedStrings.xml><?xml version="1.0" encoding="utf-8"?>
<sst xmlns="http://schemas.openxmlformats.org/spreadsheetml/2006/main" count="956" uniqueCount="517">
  <si>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</si>
  <si>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</si>
  <si>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</si>
  <si>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</si>
  <si>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</si>
  <si>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</si>
  <si>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</si>
  <si>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</si>
  <si>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</si>
  <si>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</si>
  <si>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</si>
  <si>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</si>
  <si>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</si>
  <si>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</si>
  <si>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</si>
  <si>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</si>
  <si>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</si>
  <si>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</si>
  <si>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</si>
  <si>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</si>
  <si>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</si>
  <si>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</si>
  <si>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</si>
  <si>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</si>
  <si>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</si>
  <si>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</si>
  <si>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</si>
  <si>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</si>
  <si>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</si>
  <si>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</si>
  <si>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</si>
  <si>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</si>
  <si>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</si>
  <si>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</si>
  <si>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</si>
  <si>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</si>
  <si>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</si>
  <si>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</si>
  <si>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</si>
  <si>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</si>
  <si>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</si>
  <si>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</si>
  <si>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</si>
  <si>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</si>
  <si>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</si>
  <si>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</si>
  <si>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</si>
  <si>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</si>
  <si>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</si>
  <si>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</si>
  <si>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</si>
  <si>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</si>
  <si>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</si>
  <si>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</si>
  <si>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</si>
  <si>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</si>
  <si>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</si>
  <si>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</si>
  <si>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</si>
  <si>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</si>
  <si>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</si>
  <si>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</si>
  <si>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</si>
  <si>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</si>
  <si>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</si>
  <si>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</si>
  <si>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</si>
  <si>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</si>
  <si>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</si>
  <si>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</si>
  <si>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</si>
  <si>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</si>
  <si>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</si>
  <si>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</si>
  <si>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</si>
  <si>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</si>
  <si>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</si>
  <si>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</si>
  <si>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</si>
  <si>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</si>
  <si>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</si>
  <si>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</si>
  <si>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</si>
  <si>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</si>
  <si>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</si>
  <si>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</si>
  <si>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</si>
  <si>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</si>
  <si>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</si>
  <si>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</si>
  <si>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</si>
  <si>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</si>
  <si>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</si>
  <si>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</si>
  <si>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</si>
  <si>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</si>
  <si>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</si>
  <si>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</si>
  <si>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</si>
  <si>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</si>
  <si>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</si>
  <si>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</si>
  <si>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</si>
  <si>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</si>
  <si>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</si>
  <si>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</si>
  <si>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</si>
  <si>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</si>
  <si>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</si>
  <si>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</si>
  <si>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</si>
  <si>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</si>
  <si>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</si>
  <si>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</si>
  <si>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</si>
  <si>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</si>
  <si>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</si>
  <si>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</si>
  <si>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</si>
  <si>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</si>
  <si>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</si>
  <si>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</si>
  <si>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</si>
  <si>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</si>
  <si>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</si>
  <si>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</si>
  <si>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</si>
  <si>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</si>
  <si>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</si>
  <si>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</si>
  <si>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</si>
  <si>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</si>
  <si>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</si>
  <si>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</si>
  <si>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</si>
  <si>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</si>
  <si>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</si>
  <si>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</si>
  <si>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</si>
  <si>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</si>
  <si>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</si>
  <si>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</si>
  <si>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</si>
  <si>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</si>
  <si>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</si>
  <si>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</si>
  <si>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</si>
  <si>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</si>
  <si>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</si>
  <si>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</si>
  <si>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</si>
  <si>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</si>
  <si>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</si>
  <si>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</si>
  <si>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</si>
  <si>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</si>
  <si>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</si>
  <si>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</si>
  <si>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</si>
  <si>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</si>
  <si>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</si>
  <si>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</si>
  <si>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</si>
  <si>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</si>
  <si>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</si>
  <si>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</si>
  <si>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</si>
  <si>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</si>
  <si>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</si>
  <si>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</si>
  <si>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</si>
  <si>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</si>
  <si>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</si>
  <si>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</si>
  <si>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</si>
  <si>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</si>
  <si>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</si>
  <si>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</si>
  <si>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</si>
  <si>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</si>
  <si>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</si>
  <si>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</si>
  <si>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</si>
  <si>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</si>
  <si>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</si>
  <si>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</si>
  <si>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</si>
  <si>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</si>
  <si>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</si>
  <si>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</si>
  <si>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</si>
  <si>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</si>
  <si>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</si>
  <si>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</si>
  <si>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</si>
  <si>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</si>
  <si>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</si>
  <si>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</si>
  <si>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</si>
  <si>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</si>
  <si>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</si>
  <si>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</si>
  <si>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</si>
  <si>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</si>
  <si>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</si>
  <si>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</si>
  <si>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</si>
  <si>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</si>
  <si>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</si>
  <si>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</si>
  <si>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</si>
  <si>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</si>
  <si>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</si>
  <si>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</si>
  <si>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</si>
  <si>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</si>
  <si>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</si>
  <si>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</si>
  <si>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</si>
  <si>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</si>
  <si>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</si>
  <si>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</si>
  <si>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</si>
  <si>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</si>
  <si>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</si>
  <si>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</si>
  <si>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</si>
  <si>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</si>
  <si>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</si>
  <si>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</si>
  <si>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</si>
  <si>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</si>
  <si>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</si>
  <si>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</si>
  <si>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</si>
  <si>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</si>
  <si>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</si>
  <si>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</si>
  <si>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</si>
  <si>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</si>
  <si>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</si>
  <si>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</si>
  <si>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</si>
  <si>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</si>
  <si>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</si>
  <si>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</si>
  <si>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</si>
  <si>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</si>
  <si>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</si>
  <si>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</si>
  <si>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</si>
  <si>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</si>
  <si>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</si>
  <si>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</si>
  <si>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</si>
  <si>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</si>
  <si>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</si>
  <si>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</si>
  <si>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</si>
  <si>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</si>
  <si>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</si>
  <si>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</si>
  <si>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</si>
  <si>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</si>
  <si>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</si>
  <si>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</si>
  <si>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</si>
  <si>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</si>
  <si>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</si>
  <si>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</si>
  <si>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</si>
  <si>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</si>
  <si>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</si>
  <si>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</si>
  <si>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</si>
  <si>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</si>
  <si>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</si>
  <si>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</si>
  <si>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</si>
  <si>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</si>
  <si>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</si>
  <si>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</si>
  <si>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</si>
  <si>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</si>
  <si>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</si>
  <si>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</si>
  <si>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</si>
  <si>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</si>
  <si>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</si>
  <si>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</si>
  <si>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</si>
  <si>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</si>
  <si>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</si>
  <si>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</si>
  <si>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</si>
  <si>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-</t>
  </si>
  <si>
    <t>П</t>
  </si>
  <si>
    <t>Е</t>
  </si>
  <si>
    <t>Екзаменаційна сесія</t>
  </si>
  <si>
    <t>Н А В Ч А Л Ь Н И Й  П Л АН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</si>
  <si>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</si>
  <si>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</si>
  <si>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</si>
  <si>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</si>
  <si>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</si>
  <si>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</si>
  <si>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Перший проректор                                   ____________________________________________</t>
  </si>
  <si>
    <t>Завідувач випускової кафедри                 _____________________________________________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</si>
  <si>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</si>
  <si>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</si>
  <si>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</si>
  <si>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</si>
  <si>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</si>
  <si>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</si>
  <si>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</si>
  <si>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</si>
  <si>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</si>
  <si>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</si>
  <si>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Директор ННІ                                          ____________________________________________</t>
  </si>
  <si>
    <t>Декан факультету                                    ____________________________________________</t>
  </si>
  <si>
    <t xml:space="preserve">                                                                                      (дата, підпис, прізвище та ініціали)</t>
  </si>
  <si>
    <t>М.П.</t>
  </si>
  <si>
    <t>практичні семінарські</t>
  </si>
  <si>
    <t>практичні, семінарські</t>
  </si>
  <si>
    <t>№ ___</t>
  </si>
  <si>
    <t xml:space="preserve">“___”__________20__ року  </t>
  </si>
  <si>
    <t>№ з/п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</si>
  <si>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</si>
  <si>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</si>
  <si>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</si>
  <si>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</si>
  <si>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</si>
  <si>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 xml:space="preserve">“____”____________20__ року  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</si>
  <si>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</si>
  <si>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</si>
  <si>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</si>
  <si>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</si>
  <si>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</si>
  <si>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вченої ради ЧНТУ</t>
  </si>
  <si>
    <t>протокол  засідання</t>
  </si>
  <si>
    <t>_____________  С.М. Шкарлет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</si>
  <si>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</si>
  <si>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</si>
  <si>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</si>
  <si>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</si>
  <si>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</si>
  <si>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</si>
  <si>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</si>
  <si>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</si>
  <si>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</si>
  <si>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Форма атестації (кваліфікаційний іспит, кваліфікаційна робота)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</si>
  <si>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</si>
  <si>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</si>
  <si>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t>5.1.2 БЛОК НАВЧАЛЬНИХ  ДИСЦИПЛІН ЗА ВІЛЬНИМ ВИБОРОМ СТУДЕНТА</t>
  </si>
  <si>
    <r>
      <t>5.1.1 БЛОК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ЯЗКОВИХ ДИСЦИПЛІН</t>
    </r>
  </si>
  <si>
    <t>5.2.ЦИКЛ ПРОФЕСІЙНОЇ ПІДГОТОВКИ</t>
  </si>
  <si>
    <t>5.2.2 БЛОК НАВЧАЛЬНИХ  ДИСЦИПЛІН ЗА ВІЛЬНИМ ВИБОРОМ СТУДЕНТА</t>
  </si>
  <si>
    <t>5.3. ПРАКТИЧНА ПІДГОТОВКА</t>
  </si>
  <si>
    <t>5.4. ПІДГОТОВКА ДО АТЕСТАЦІЇ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</si>
  <si>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</si>
  <si>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з дисциплін за вільним вибором студента</t>
  </si>
  <si>
    <t>Усього на практичну підготовку</t>
  </si>
  <si>
    <t>Усього на підготовку до атестації</t>
  </si>
  <si>
    <t>(денна, заочна (дистанційна))</t>
  </si>
  <si>
    <t>У</t>
  </si>
  <si>
    <t>Установча сесія</t>
  </si>
  <si>
    <t>Кваліфікація освітня ___________________</t>
  </si>
  <si>
    <t>Кваліфікація професійна_______________</t>
  </si>
  <si>
    <t>Історія України</t>
  </si>
  <si>
    <t>Історія Української культури</t>
  </si>
  <si>
    <t>Філософія</t>
  </si>
  <si>
    <t>Фахова українська мова та основи ділової комунікації</t>
  </si>
  <si>
    <t>Іноземна мова за (професійним спрямуванням)</t>
  </si>
  <si>
    <t>Людино-машинна взаємодія</t>
  </si>
  <si>
    <t>Проектування програмного забезпечення</t>
  </si>
  <si>
    <t>Чисельні методи</t>
  </si>
  <si>
    <t>Бази даних</t>
  </si>
  <si>
    <t>Java  та C# технології прикладного програмування</t>
  </si>
  <si>
    <t>Проектування Internet-систем</t>
  </si>
  <si>
    <t>Розпізнавання образів та обробка зображень</t>
  </si>
  <si>
    <t>Фізичне виховання</t>
  </si>
  <si>
    <t>Емпіричні методи програмної інженерії</t>
  </si>
  <si>
    <t>Групова динаміка та комунікації в ІТ-галузі</t>
  </si>
  <si>
    <t>Team Scills Building</t>
  </si>
  <si>
    <t>Системне програмування та адміністрування ОС</t>
  </si>
  <si>
    <t>Методи обробки інформації в системах відеонагляду</t>
  </si>
  <si>
    <t>Системи обробки відеоінформації</t>
  </si>
  <si>
    <t>Архітектура програмного забезпечення</t>
  </si>
  <si>
    <t>Кодування та захист інформації</t>
  </si>
  <si>
    <t>Системний аналіз інформаційних процесів</t>
  </si>
  <si>
    <t>Системи захисту обчислювальних мереж</t>
  </si>
  <si>
    <t>Програмні засоби мережевих технологій</t>
  </si>
  <si>
    <t>Скриптові мови програмування</t>
  </si>
  <si>
    <t>Технології програмування систем</t>
  </si>
  <si>
    <t>Інтелектуальний аналіз даних</t>
  </si>
  <si>
    <t>Data Mining</t>
  </si>
  <si>
    <t>1;2</t>
  </si>
  <si>
    <t>5.2.1 БЛОК ОБОВ'ЯЗКОВИХ ДИСЦИПЛІН</t>
  </si>
  <si>
    <t>денна</t>
  </si>
  <si>
    <t>бакалавр</t>
  </si>
  <si>
    <t>Кількість аудиторних годин за семестр</t>
  </si>
  <si>
    <t>Моделювання систем</t>
  </si>
  <si>
    <t>Імітаційне моделювання</t>
  </si>
  <si>
    <t>12 Інформаційні технології</t>
  </si>
  <si>
    <t>121 Інженерія програмного забезпечення</t>
  </si>
  <si>
    <t>бакалавр з інженерії програмного забезпечення</t>
  </si>
  <si>
    <t>повної загальної освіти</t>
  </si>
  <si>
    <t>Програмування систем</t>
  </si>
  <si>
    <t>Організація промислового виробництва програмного забезпечення</t>
  </si>
  <si>
    <t>Менеджмент проектів програмного забезпечення</t>
  </si>
  <si>
    <t>Безпека життєдіяльності та основи охорони праці</t>
  </si>
  <si>
    <t>Основи академічного письма</t>
  </si>
  <si>
    <t>Громадянська освіта</t>
  </si>
  <si>
    <t>Економіка підприємства</t>
  </si>
  <si>
    <t>1;2;3;4</t>
  </si>
  <si>
    <t>2;4;6;8</t>
  </si>
  <si>
    <t>Якісь програмного забезпечення та тестування</t>
  </si>
  <si>
    <t xml:space="preserve">Верифікація та тестування програмного забезпечення  </t>
  </si>
  <si>
    <t>ПОГОДЖУЮ</t>
  </si>
  <si>
    <t>ОК1</t>
  </si>
  <si>
    <t>ОК2</t>
  </si>
  <si>
    <t>ОК3</t>
  </si>
  <si>
    <t>ОК4</t>
  </si>
  <si>
    <t>ОК5</t>
  </si>
  <si>
    <t>ОК6</t>
  </si>
  <si>
    <t>ОК7</t>
  </si>
  <si>
    <t>ОК8</t>
  </si>
  <si>
    <t>ОК9</t>
  </si>
  <si>
    <t>ОК10</t>
  </si>
  <si>
    <t>ОК11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</si>
  <si>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</si>
  <si>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</si>
  <si>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</si>
  <si>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</si>
  <si>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</si>
  <si>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</si>
  <si>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</si>
  <si>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</si>
  <si>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</si>
  <si>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</si>
  <si>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</si>
  <si>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</si>
  <si>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</si>
  <si>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</si>
  <si>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</si>
  <si>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</si>
  <si>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</si>
  <si>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П1</t>
  </si>
  <si>
    <t>П2</t>
  </si>
  <si>
    <t>П3</t>
  </si>
  <si>
    <t>П4</t>
  </si>
  <si>
    <t>А1</t>
  </si>
  <si>
    <t>освітня програма</t>
  </si>
  <si>
    <t>Інженерія програмного забезпечення</t>
  </si>
  <si>
    <t>І . ГРАФІК ОСВІТНЬОГО ПРОЦЕСУ</t>
  </si>
  <si>
    <t>1;2;3</t>
  </si>
  <si>
    <t>5;6</t>
  </si>
  <si>
    <t>3 роки 10 місяців</t>
  </si>
  <si>
    <t>ЗАТВЕРДЖЕНО</t>
  </si>
  <si>
    <t>Системи штучного інтелекту</t>
  </si>
  <si>
    <t>Програмування мобільних пристроїв</t>
  </si>
  <si>
    <t>ОК29</t>
  </si>
  <si>
    <t>Проектування трансляторів</t>
  </si>
  <si>
    <t>Випусна кваліфікаційна робота</t>
  </si>
  <si>
    <t>Випускна кваліфікаційна робота</t>
  </si>
  <si>
    <t xml:space="preserve">Основи програмування </t>
  </si>
  <si>
    <t>Засоби інтеграції розподілених систем</t>
  </si>
  <si>
    <t>4;5</t>
  </si>
  <si>
    <t>3;4</t>
  </si>
  <si>
    <t>Проектно-технологічна практика</t>
  </si>
  <si>
    <t>Навчально-технологічна практика</t>
  </si>
  <si>
    <t>Переддипломна практика</t>
  </si>
  <si>
    <t>спеціалізація</t>
  </si>
  <si>
    <t xml:space="preserve">(освітньо-професійна, освітньо-наукова) </t>
  </si>
  <si>
    <t>(назва  освітньої програми)</t>
  </si>
  <si>
    <t>Виробнича практика з комп'ютерних технологій</t>
  </si>
  <si>
    <t>Операційні системи. Частина 1</t>
  </si>
  <si>
    <t>Операційні системи. Частина 2</t>
  </si>
  <si>
    <t>При вступі на базі ступеня «молодший бакалавр» (освітньо-кваліфікаційного рівня «молодший спеціаліст») може бути визнано та перезараховано результати навчання, отримані в межах попередньої освітньої програми підготовки молодшого бакалавра (молодшого спеціаліста) обсягом:</t>
  </si>
  <si>
    <t>- зі спеціальності 121 «Інженерія програмного забезпечення»: не більше ніж 60 кредитів ЄКТС;</t>
  </si>
  <si>
    <t>- за іншими спеціальностями: не більше ніж 30 кредитів ЄКТС.</t>
  </si>
  <si>
    <t>При вступі на базі ступеня «бакалавр» за іншими спеціальностями може бути визнано та перезараховано результати навчання, отримані в межах попередньої освітньої програми обсягом не більше ніж 90 кредитів ЄКТС.</t>
  </si>
  <si>
    <t>Комп'ютерні числення</t>
  </si>
  <si>
    <t>Комп'ютерна дискретна математика</t>
  </si>
  <si>
    <t>Алгоритми комп'ютерного числення</t>
  </si>
  <si>
    <t>Програмно-апаратні засоби персональних комп'ютерів</t>
  </si>
  <si>
    <t>Об'єктно-орієнтоване програмування</t>
  </si>
  <si>
    <t>Архітектура комп'ютерних мереж</t>
  </si>
  <si>
    <t>Комп'ютерні технології статистичної обробки даних</t>
  </si>
  <si>
    <t>Теорія ймовірностей і матстатистика</t>
  </si>
  <si>
    <t>Системний аналіз процесів комп'ютеризації</t>
  </si>
  <si>
    <t>ВБ1.1</t>
  </si>
  <si>
    <t>ВБ1.2</t>
  </si>
  <si>
    <t>ВБ2.1</t>
  </si>
  <si>
    <t>ВБ2.2</t>
  </si>
  <si>
    <t>ВБ3.1</t>
  </si>
  <si>
    <t>ВБ3.2</t>
  </si>
  <si>
    <t>ВБ4.1</t>
  </si>
  <si>
    <t>ВБ4.2</t>
  </si>
  <si>
    <t>ВБ5.1</t>
  </si>
  <si>
    <t>ВБ5.2</t>
  </si>
  <si>
    <t>ВБ6.1</t>
  </si>
  <si>
    <t>ВБ6.2</t>
  </si>
  <si>
    <t>ВБ7.1</t>
  </si>
  <si>
    <t>ВБ7.2</t>
  </si>
  <si>
    <t>ВБ8.1</t>
  </si>
  <si>
    <t>ВБ8.2</t>
  </si>
  <si>
    <t>ВБ9.1</t>
  </si>
  <si>
    <t>ВБ9.2</t>
  </si>
  <si>
    <t>ВБ10.1</t>
  </si>
  <si>
    <t>ВБ10.2</t>
  </si>
  <si>
    <t>ВБ11.1</t>
  </si>
  <si>
    <t>ВБ11.2</t>
  </si>
  <si>
    <t>ВБ12.1</t>
  </si>
  <si>
    <t>ВБ12.2</t>
  </si>
  <si>
    <t>ВБ13.1</t>
  </si>
  <si>
    <t>ВБ13.2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</si>
</sst>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97" formatCode="#,##0\ &quot;đ.&quot;;[Red]\-#,##0\ &quot;đ.&quot;"/>
    <numFmt numFmtId="199" formatCode="#,##0.00\ &quot;đ.&quot;;[Red]\-#,##0.00\ &quot;đ.&quot;"/>
    <numFmt numFmtId="204" formatCode="0.0"/>
    <numFmt numFmtId="206" formatCode="\1\.0"/>
    <numFmt numFmtId="207" formatCode="\1\.00"/>
    <numFmt numFmtId="208" formatCode="\2\.0"/>
    <numFmt numFmtId="210" formatCode="\3\.0"/>
    <numFmt numFmtId="211" formatCode="\3\.00"/>
  </numFmts>
  <fonts count="9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48"/>
      <name val="Times New Roman"/>
      <family val="1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2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5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208" fontId="0" fillId="0" borderId="11" xfId="0" applyNumberFormat="1" applyBorder="1" applyAlignment="1">
      <alignment/>
    </xf>
    <xf numFmtId="210" fontId="0" fillId="0" borderId="11" xfId="0" applyNumberFormat="1" applyBorder="1" applyAlignment="1">
      <alignment/>
    </xf>
    <xf numFmtId="211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06" fontId="0" fillId="0" borderId="22" xfId="0" applyNumberFormat="1" applyBorder="1" applyAlignment="1">
      <alignment horizontal="center"/>
    </xf>
    <xf numFmtId="207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206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211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204" fontId="17" fillId="0" borderId="13" xfId="0" applyNumberFormat="1" applyFont="1" applyBorder="1" applyAlignment="1">
      <alignment horizontal="center"/>
    </xf>
    <xf numFmtId="204" fontId="17" fillId="0" borderId="53" xfId="0" applyNumberFormat="1" applyFont="1" applyBorder="1" applyAlignment="1">
      <alignment/>
    </xf>
    <xf numFmtId="204" fontId="17" fillId="0" borderId="10" xfId="0" applyNumberFormat="1" applyFont="1" applyBorder="1" applyAlignment="1">
      <alignment/>
    </xf>
    <xf numFmtId="204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7" xfId="0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7" fillId="0" borderId="58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31" xfId="0" applyFont="1" applyBorder="1" applyAlignment="1">
      <alignment/>
    </xf>
    <xf numFmtId="0" fontId="35" fillId="0" borderId="31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Alignment="1">
      <alignment vertical="center"/>
    </xf>
    <xf numFmtId="0" fontId="7" fillId="0" borderId="60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Continuous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7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Continuous"/>
    </xf>
    <xf numFmtId="1" fontId="6" fillId="0" borderId="1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31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0" xfId="0" applyFont="1" applyAlignment="1">
      <alignment/>
    </xf>
    <xf numFmtId="0" fontId="25" fillId="0" borderId="0" xfId="0" applyFont="1" applyBorder="1" applyAlignment="1">
      <alignment vertical="center"/>
    </xf>
    <xf numFmtId="1" fontId="28" fillId="33" borderId="62" xfId="0" applyNumberFormat="1" applyFont="1" applyFill="1" applyBorder="1" applyAlignment="1">
      <alignment/>
    </xf>
    <xf numFmtId="1" fontId="48" fillId="33" borderId="62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0" fontId="28" fillId="33" borderId="0" xfId="0" applyFont="1" applyFill="1" applyAlignment="1">
      <alignment/>
    </xf>
    <xf numFmtId="1" fontId="31" fillId="33" borderId="0" xfId="0" applyNumberFormat="1" applyFont="1" applyFill="1" applyBorder="1" applyAlignment="1">
      <alignment horizontal="center"/>
    </xf>
    <xf numFmtId="1" fontId="28" fillId="33" borderId="0" xfId="0" applyNumberFormat="1" applyFont="1" applyFill="1" applyBorder="1" applyAlignment="1">
      <alignment/>
    </xf>
    <xf numFmtId="1" fontId="29" fillId="33" borderId="0" xfId="0" applyNumberFormat="1" applyFont="1" applyFill="1" applyBorder="1" applyAlignment="1">
      <alignment/>
    </xf>
    <xf numFmtId="1" fontId="28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8" fillId="33" borderId="63" xfId="0" applyFont="1" applyFill="1" applyBorder="1" applyAlignment="1">
      <alignment horizontal="center" textRotation="90"/>
    </xf>
    <xf numFmtId="49" fontId="28" fillId="33" borderId="63" xfId="0" applyNumberFormat="1" applyFont="1" applyFill="1" applyBorder="1" applyAlignment="1">
      <alignment horizontal="center" textRotation="90" wrapText="1"/>
    </xf>
    <xf numFmtId="0" fontId="28" fillId="33" borderId="63" xfId="0" applyFont="1" applyFill="1" applyBorder="1" applyAlignment="1">
      <alignment horizontal="center" textRotation="90" wrapText="1"/>
    </xf>
    <xf numFmtId="0" fontId="28" fillId="33" borderId="64" xfId="0" applyFont="1" applyFill="1" applyBorder="1" applyAlignment="1">
      <alignment horizontal="center"/>
    </xf>
    <xf numFmtId="0" fontId="28" fillId="33" borderId="65" xfId="0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/>
      <protection locked="0"/>
    </xf>
    <xf numFmtId="1" fontId="28" fillId="33" borderId="10" xfId="53" applyNumberFormat="1" applyFont="1" applyFill="1" applyBorder="1" applyAlignment="1" applyProtection="1">
      <alignment wrapText="1"/>
      <protection hidden="1" locked="0"/>
    </xf>
    <xf numFmtId="1" fontId="30" fillId="33" borderId="10" xfId="0" applyNumberFormat="1" applyFont="1" applyFill="1" applyBorder="1" applyAlignment="1">
      <alignment horizontal="center"/>
    </xf>
    <xf numFmtId="1" fontId="28" fillId="33" borderId="43" xfId="0" applyNumberFormat="1" applyFont="1" applyFill="1" applyBorder="1" applyAlignment="1" applyProtection="1">
      <alignment horizontal="center"/>
      <protection locked="0"/>
    </xf>
    <xf numFmtId="1" fontId="28" fillId="33" borderId="45" xfId="0" applyNumberFormat="1" applyFont="1" applyFill="1" applyBorder="1" applyAlignment="1" applyProtection="1">
      <alignment horizontal="center"/>
      <protection locked="0"/>
    </xf>
    <xf numFmtId="1" fontId="28" fillId="33" borderId="21" xfId="0" applyNumberFormat="1" applyFont="1" applyFill="1" applyBorder="1" applyAlignment="1" applyProtection="1">
      <alignment horizontal="center"/>
      <protection locked="0"/>
    </xf>
    <xf numFmtId="1" fontId="28" fillId="33" borderId="46" xfId="0" applyNumberFormat="1" applyFont="1" applyFill="1" applyBorder="1" applyAlignment="1" applyProtection="1">
      <alignment horizontal="center"/>
      <protection locked="0"/>
    </xf>
    <xf numFmtId="1" fontId="28" fillId="33" borderId="47" xfId="0" applyNumberFormat="1" applyFont="1" applyFill="1" applyBorder="1" applyAlignment="1" applyProtection="1">
      <alignment horizontal="center"/>
      <protection locked="0"/>
    </xf>
    <xf numFmtId="1" fontId="28" fillId="33" borderId="33" xfId="0" applyNumberFormat="1" applyFont="1" applyFill="1" applyBorder="1" applyAlignment="1" applyProtection="1">
      <alignment horizontal="center"/>
      <protection locked="0"/>
    </xf>
    <xf numFmtId="1" fontId="28" fillId="33" borderId="66" xfId="0" applyNumberFormat="1" applyFont="1" applyFill="1" applyBorder="1" applyAlignment="1" applyProtection="1">
      <alignment horizontal="center"/>
      <protection locked="0"/>
    </xf>
    <xf numFmtId="1" fontId="28" fillId="33" borderId="19" xfId="0" applyNumberFormat="1" applyFont="1" applyFill="1" applyBorder="1" applyAlignment="1" applyProtection="1">
      <alignment horizontal="center"/>
      <protection locked="0"/>
    </xf>
    <xf numFmtId="1" fontId="28" fillId="33" borderId="10" xfId="53" applyNumberFormat="1" applyFont="1" applyFill="1" applyBorder="1" applyAlignment="1" applyProtection="1">
      <alignment vertical="center" wrapText="1"/>
      <protection hidden="1" locked="0"/>
    </xf>
    <xf numFmtId="1" fontId="28" fillId="33" borderId="48" xfId="0" applyNumberFormat="1" applyFont="1" applyFill="1" applyBorder="1" applyAlignment="1" applyProtection="1">
      <alignment horizontal="center"/>
      <protection locked="0"/>
    </xf>
    <xf numFmtId="1" fontId="28" fillId="33" borderId="27" xfId="0" applyNumberFormat="1" applyFont="1" applyFill="1" applyBorder="1" applyAlignment="1" applyProtection="1">
      <alignment horizontal="center"/>
      <protection locked="0"/>
    </xf>
    <xf numFmtId="1" fontId="28" fillId="33" borderId="34" xfId="0" applyNumberFormat="1" applyFont="1" applyFill="1" applyBorder="1" applyAlignment="1" applyProtection="1">
      <alignment horizontal="center"/>
      <protection locked="0"/>
    </xf>
    <xf numFmtId="1" fontId="23" fillId="33" borderId="62" xfId="0" applyNumberFormat="1" applyFont="1" applyFill="1" applyBorder="1" applyAlignment="1">
      <alignment horizontal="center"/>
    </xf>
    <xf numFmtId="1" fontId="23" fillId="33" borderId="67" xfId="0" applyNumberFormat="1" applyFont="1" applyFill="1" applyBorder="1" applyAlignment="1" applyProtection="1">
      <alignment horizontal="center"/>
      <protection locked="0"/>
    </xf>
    <xf numFmtId="1" fontId="28" fillId="33" borderId="68" xfId="0" applyNumberFormat="1" applyFont="1" applyFill="1" applyBorder="1" applyAlignment="1" applyProtection="1">
      <alignment horizontal="center"/>
      <protection locked="0"/>
    </xf>
    <xf numFmtId="1" fontId="28" fillId="33" borderId="69" xfId="0" applyNumberFormat="1" applyFont="1" applyFill="1" applyBorder="1" applyAlignment="1" applyProtection="1">
      <alignment horizontal="center"/>
      <protection locked="0"/>
    </xf>
    <xf numFmtId="1" fontId="28" fillId="33" borderId="70" xfId="0" applyNumberFormat="1" applyFont="1" applyFill="1" applyBorder="1" applyAlignment="1" applyProtection="1">
      <alignment horizontal="center"/>
      <protection locked="0"/>
    </xf>
    <xf numFmtId="1" fontId="28" fillId="33" borderId="68" xfId="53" applyNumberFormat="1" applyFont="1" applyFill="1" applyBorder="1" applyAlignment="1" applyProtection="1">
      <alignment wrapText="1"/>
      <protection hidden="1" locked="0"/>
    </xf>
    <xf numFmtId="1" fontId="28" fillId="33" borderId="71" xfId="0" applyNumberFormat="1" applyFont="1" applyFill="1" applyBorder="1" applyAlignment="1" applyProtection="1">
      <alignment horizontal="center"/>
      <protection locked="0"/>
    </xf>
    <xf numFmtId="1" fontId="23" fillId="33" borderId="67" xfId="0" applyNumberFormat="1" applyFont="1" applyFill="1" applyBorder="1" applyAlignment="1">
      <alignment horizontal="center"/>
    </xf>
    <xf numFmtId="0" fontId="28" fillId="33" borderId="72" xfId="0" applyNumberFormat="1" applyFont="1" applyFill="1" applyBorder="1" applyAlignment="1" applyProtection="1">
      <alignment horizontal="center"/>
      <protection locked="0"/>
    </xf>
    <xf numFmtId="0" fontId="52" fillId="33" borderId="72" xfId="0" applyNumberFormat="1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 vertical="center"/>
      <protection locked="0"/>
    </xf>
    <xf numFmtId="1" fontId="28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1" fontId="30" fillId="33" borderId="10" xfId="0" applyNumberFormat="1" applyFont="1" applyFill="1" applyBorder="1" applyAlignment="1">
      <alignment horizontal="center" vertical="center"/>
    </xf>
    <xf numFmtId="1" fontId="28" fillId="33" borderId="43" xfId="0" applyNumberFormat="1" applyFont="1" applyFill="1" applyBorder="1" applyAlignment="1" applyProtection="1">
      <alignment horizontal="center" vertical="center"/>
      <protection locked="0"/>
    </xf>
    <xf numFmtId="1" fontId="28" fillId="33" borderId="66" xfId="0" applyNumberFormat="1" applyFont="1" applyFill="1" applyBorder="1" applyAlignment="1" applyProtection="1">
      <alignment horizontal="center" vertical="center"/>
      <protection locked="0"/>
    </xf>
    <xf numFmtId="1" fontId="28" fillId="33" borderId="19" xfId="0" applyNumberFormat="1" applyFont="1" applyFill="1" applyBorder="1" applyAlignment="1" applyProtection="1">
      <alignment horizontal="center" vertical="center"/>
      <protection locked="0"/>
    </xf>
    <xf numFmtId="1" fontId="28" fillId="33" borderId="47" xfId="0" applyNumberFormat="1" applyFont="1" applyFill="1" applyBorder="1" applyAlignment="1" applyProtection="1">
      <alignment horizontal="center" vertical="center"/>
      <protection locked="0"/>
    </xf>
    <xf numFmtId="1" fontId="28" fillId="33" borderId="33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" fontId="28" fillId="33" borderId="10" xfId="0" applyNumberFormat="1" applyFont="1" applyFill="1" applyBorder="1" applyAlignment="1" applyProtection="1">
      <alignment/>
      <protection locked="0"/>
    </xf>
    <xf numFmtId="1" fontId="28" fillId="33" borderId="68" xfId="53" applyNumberFormat="1" applyFont="1" applyFill="1" applyBorder="1" applyAlignment="1" applyProtection="1">
      <alignment horizontal="left" wrapText="1"/>
      <protection hidden="1" locked="0"/>
    </xf>
    <xf numFmtId="1" fontId="51" fillId="33" borderId="10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1" fontId="51" fillId="33" borderId="68" xfId="0" applyNumberFormat="1" applyFont="1" applyFill="1" applyBorder="1" applyAlignment="1">
      <alignment horizontal="center"/>
    </xf>
    <xf numFmtId="1" fontId="31" fillId="33" borderId="68" xfId="0" applyNumberFormat="1" applyFont="1" applyFill="1" applyBorder="1" applyAlignment="1">
      <alignment horizontal="center"/>
    </xf>
    <xf numFmtId="1" fontId="32" fillId="33" borderId="10" xfId="53" applyNumberFormat="1" applyFont="1" applyFill="1" applyBorder="1" applyAlignment="1" applyProtection="1">
      <alignment wrapText="1"/>
      <protection hidden="1" locked="0"/>
    </xf>
    <xf numFmtId="1" fontId="31" fillId="33" borderId="63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/>
    </xf>
    <xf numFmtId="1" fontId="31" fillId="33" borderId="73" xfId="0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/>
    </xf>
    <xf numFmtId="0" fontId="89" fillId="33" borderId="0" xfId="0" applyFont="1" applyFill="1" applyAlignment="1">
      <alignment/>
    </xf>
    <xf numFmtId="1" fontId="28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 vertical="top" wrapText="1" shrinkToFit="1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9" fontId="24" fillId="33" borderId="0" xfId="0" applyNumberFormat="1" applyFont="1" applyFill="1" applyAlignment="1">
      <alignment vertical="top" wrapText="1"/>
    </xf>
    <xf numFmtId="0" fontId="25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7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8" fillId="0" borderId="31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8" fillId="0" borderId="80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  <xf numFmtId="0" fontId="39" fillId="0" borderId="82" xfId="0" applyFont="1" applyBorder="1" applyAlignment="1">
      <alignment horizontal="center" vertical="center" textRotation="90" wrapText="1"/>
    </xf>
    <xf numFmtId="0" fontId="39" fillId="0" borderId="83" xfId="0" applyFont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/>
    </xf>
    <xf numFmtId="0" fontId="6" fillId="0" borderId="85" xfId="0" applyFont="1" applyBorder="1" applyAlignment="1">
      <alignment horizontal="center" vertical="center" textRotation="90"/>
    </xf>
    <xf numFmtId="0" fontId="6" fillId="0" borderId="86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68" xfId="0" applyFont="1" applyBorder="1" applyAlignment="1">
      <alignment horizontal="center" vertical="center" textRotation="90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70" xfId="0" applyFont="1" applyBorder="1" applyAlignment="1">
      <alignment horizontal="center" vertical="center" textRotation="90"/>
    </xf>
    <xf numFmtId="0" fontId="23" fillId="0" borderId="8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5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87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88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70" xfId="0" applyFont="1" applyBorder="1" applyAlignment="1" applyProtection="1">
      <alignment horizontal="center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28" fillId="0" borderId="80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66" xfId="0" applyFont="1" applyBorder="1" applyAlignment="1" applyProtection="1">
      <alignment horizontal="left" vertical="center" wrapText="1"/>
      <protection locked="0"/>
    </xf>
    <xf numFmtId="0" fontId="28" fillId="0" borderId="79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8" fillId="0" borderId="66" xfId="0" applyFont="1" applyBorder="1" applyAlignment="1">
      <alignment horizontal="left" vertical="center"/>
    </xf>
    <xf numFmtId="0" fontId="28" fillId="0" borderId="79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89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49" fontId="24" fillId="33" borderId="0" xfId="0" applyNumberFormat="1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/>
    </xf>
    <xf numFmtId="49" fontId="24" fillId="33" borderId="0" xfId="0" applyNumberFormat="1" applyFont="1" applyFill="1" applyAlignment="1">
      <alignment horizontal="left" vertical="top" wrapText="1"/>
    </xf>
    <xf numFmtId="0" fontId="28" fillId="33" borderId="11" xfId="0" applyFont="1" applyFill="1" applyBorder="1" applyAlignment="1">
      <alignment horizontal="center" vertical="center" textRotation="90"/>
    </xf>
    <xf numFmtId="0" fontId="28" fillId="33" borderId="17" xfId="0" applyFont="1" applyFill="1" applyBorder="1" applyAlignment="1">
      <alignment horizontal="center" vertical="center" textRotation="90"/>
    </xf>
    <xf numFmtId="0" fontId="28" fillId="33" borderId="68" xfId="0" applyFont="1" applyFill="1" applyBorder="1" applyAlignment="1">
      <alignment horizontal="center" vertical="center" textRotation="90" wrapText="1"/>
    </xf>
    <xf numFmtId="0" fontId="28" fillId="33" borderId="11" xfId="0" applyFont="1" applyFill="1" applyBorder="1" applyAlignment="1">
      <alignment horizontal="center" vertical="center" textRotation="90" wrapText="1"/>
    </xf>
    <xf numFmtId="0" fontId="28" fillId="33" borderId="17" xfId="0" applyFont="1" applyFill="1" applyBorder="1" applyAlignment="1">
      <alignment horizontal="center" vertical="center" textRotation="90" wrapText="1"/>
    </xf>
    <xf numFmtId="1" fontId="23" fillId="33" borderId="93" xfId="0" applyNumberFormat="1" applyFont="1" applyFill="1" applyBorder="1" applyAlignment="1">
      <alignment horizontal="center"/>
    </xf>
    <xf numFmtId="1" fontId="23" fillId="33" borderId="94" xfId="0" applyNumberFormat="1" applyFont="1" applyFill="1" applyBorder="1" applyAlignment="1">
      <alignment horizontal="center"/>
    </xf>
    <xf numFmtId="1" fontId="26" fillId="33" borderId="52" xfId="0" applyNumberFormat="1" applyFont="1" applyFill="1" applyBorder="1" applyAlignment="1">
      <alignment horizontal="center" vertical="center"/>
    </xf>
    <xf numFmtId="1" fontId="26" fillId="33" borderId="31" xfId="0" applyNumberFormat="1" applyFont="1" applyFill="1" applyBorder="1" applyAlignment="1">
      <alignment horizontal="center" vertical="center"/>
    </xf>
    <xf numFmtId="0" fontId="28" fillId="33" borderId="95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96" xfId="0" applyFont="1" applyFill="1" applyBorder="1" applyAlignment="1">
      <alignment horizontal="center" vertical="center" textRotation="90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5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97" xfId="0" applyFont="1" applyFill="1" applyBorder="1" applyAlignment="1">
      <alignment horizontal="center" vertical="center" wrapText="1"/>
    </xf>
    <xf numFmtId="0" fontId="28" fillId="33" borderId="98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97" xfId="0" applyFont="1" applyFill="1" applyBorder="1" applyAlignment="1">
      <alignment horizontal="center" vertical="center"/>
    </xf>
    <xf numFmtId="0" fontId="28" fillId="33" borderId="98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 textRotation="90"/>
    </xf>
    <xf numFmtId="0" fontId="37" fillId="33" borderId="0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 textRotation="90" wrapText="1"/>
    </xf>
    <xf numFmtId="0" fontId="28" fillId="33" borderId="88" xfId="0" applyFont="1" applyFill="1" applyBorder="1" applyAlignment="1">
      <alignment horizontal="center" vertical="center" textRotation="90"/>
    </xf>
    <xf numFmtId="0" fontId="28" fillId="33" borderId="18" xfId="0" applyFont="1" applyFill="1" applyBorder="1" applyAlignment="1">
      <alignment horizontal="center" vertical="center" textRotation="90"/>
    </xf>
    <xf numFmtId="1" fontId="26" fillId="33" borderId="0" xfId="0" applyNumberFormat="1" applyFont="1" applyFill="1" applyBorder="1" applyAlignment="1">
      <alignment horizontal="center" vertical="center"/>
    </xf>
    <xf numFmtId="1" fontId="31" fillId="33" borderId="93" xfId="0" applyNumberFormat="1" applyFont="1" applyFill="1" applyBorder="1" applyAlignment="1">
      <alignment horizontal="left" vertical="center"/>
    </xf>
    <xf numFmtId="1" fontId="31" fillId="33" borderId="99" xfId="0" applyNumberFormat="1" applyFont="1" applyFill="1" applyBorder="1" applyAlignment="1">
      <alignment horizontal="left" vertical="center"/>
    </xf>
    <xf numFmtId="1" fontId="31" fillId="33" borderId="94" xfId="0" applyNumberFormat="1" applyFont="1" applyFill="1" applyBorder="1" applyAlignment="1">
      <alignment horizontal="left" vertical="center"/>
    </xf>
    <xf numFmtId="1" fontId="28" fillId="33" borderId="62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1" fontId="23" fillId="33" borderId="100" xfId="0" applyNumberFormat="1" applyFont="1" applyFill="1" applyBorder="1" applyAlignment="1">
      <alignment horizontal="center"/>
    </xf>
    <xf numFmtId="1" fontId="23" fillId="33" borderId="101" xfId="0" applyNumberFormat="1" applyFont="1" applyFill="1" applyBorder="1" applyAlignment="1">
      <alignment horizontal="center"/>
    </xf>
    <xf numFmtId="1" fontId="55" fillId="33" borderId="93" xfId="0" applyNumberFormat="1" applyFont="1" applyFill="1" applyBorder="1" applyAlignment="1">
      <alignment horizontal="left" vertical="top" wrapText="1" shrinkToFit="1"/>
    </xf>
    <xf numFmtId="1" fontId="55" fillId="33" borderId="99" xfId="0" applyNumberFormat="1" applyFont="1" applyFill="1" applyBorder="1" applyAlignment="1">
      <alignment horizontal="left" vertical="top" wrapText="1" shrinkToFit="1"/>
    </xf>
    <xf numFmtId="1" fontId="55" fillId="33" borderId="94" xfId="0" applyNumberFormat="1" applyFont="1" applyFill="1" applyBorder="1" applyAlignment="1">
      <alignment horizontal="left" vertical="top" wrapText="1" shrinkToFit="1"/>
    </xf>
    <xf numFmtId="1" fontId="31" fillId="33" borderId="102" xfId="0" applyNumberFormat="1" applyFont="1" applyFill="1" applyBorder="1" applyAlignment="1">
      <alignment horizontal="center"/>
    </xf>
    <xf numFmtId="1" fontId="31" fillId="33" borderId="103" xfId="0" applyNumberFormat="1" applyFont="1" applyFill="1" applyBorder="1" applyAlignment="1">
      <alignment horizontal="center"/>
    </xf>
    <xf numFmtId="1" fontId="50" fillId="33" borderId="93" xfId="0" applyNumberFormat="1" applyFont="1" applyFill="1" applyBorder="1" applyAlignment="1">
      <alignment horizontal="left" vertical="center" wrapText="1"/>
    </xf>
    <xf numFmtId="1" fontId="50" fillId="33" borderId="99" xfId="0" applyNumberFormat="1" applyFont="1" applyFill="1" applyBorder="1" applyAlignment="1">
      <alignment horizontal="left" vertical="center" wrapText="1"/>
    </xf>
    <xf numFmtId="1" fontId="50" fillId="33" borderId="94" xfId="0" applyNumberFormat="1" applyFont="1" applyFill="1" applyBorder="1" applyAlignment="1">
      <alignment horizontal="left" vertical="center" wrapText="1"/>
    </xf>
    <xf numFmtId="1" fontId="26" fillId="33" borderId="102" xfId="0" applyNumberFormat="1" applyFont="1" applyFill="1" applyBorder="1" applyAlignment="1">
      <alignment horizontal="center" vertical="center"/>
    </xf>
    <xf numFmtId="1" fontId="26" fillId="33" borderId="103" xfId="0" applyNumberFormat="1" applyFont="1" applyFill="1" applyBorder="1" applyAlignment="1">
      <alignment horizontal="center" vertical="center"/>
    </xf>
    <xf numFmtId="1" fontId="31" fillId="33" borderId="93" xfId="0" applyNumberFormat="1" applyFont="1" applyFill="1" applyBorder="1" applyAlignment="1">
      <alignment horizontal="left" vertical="top" wrapText="1" shrinkToFit="1"/>
    </xf>
    <xf numFmtId="1" fontId="31" fillId="33" borderId="99" xfId="0" applyNumberFormat="1" applyFont="1" applyFill="1" applyBorder="1" applyAlignment="1">
      <alignment horizontal="left" vertical="top" wrapText="1" shrinkToFit="1"/>
    </xf>
    <xf numFmtId="1" fontId="31" fillId="33" borderId="94" xfId="0" applyNumberFormat="1" applyFont="1" applyFill="1" applyBorder="1" applyAlignment="1">
      <alignment horizontal="left" vertical="top" wrapText="1" shrinkToFit="1"/>
    </xf>
    <xf numFmtId="0" fontId="28" fillId="33" borderId="74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75" xfId="0" applyFont="1" applyFill="1" applyBorder="1" applyAlignment="1">
      <alignment horizontal="center" vertical="center" wrapText="1"/>
    </xf>
    <xf numFmtId="0" fontId="28" fillId="33" borderId="78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8" fillId="33" borderId="88" xfId="0" applyFont="1" applyFill="1" applyBorder="1" applyAlignment="1">
      <alignment horizontal="center" vertical="center"/>
    </xf>
    <xf numFmtId="0" fontId="23" fillId="33" borderId="95" xfId="0" applyFont="1" applyFill="1" applyBorder="1" applyAlignment="1">
      <alignment horizontal="center" vertical="center"/>
    </xf>
    <xf numFmtId="0" fontId="23" fillId="33" borderId="104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 textRotation="90"/>
    </xf>
    <xf numFmtId="0" fontId="28" fillId="33" borderId="105" xfId="0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24" fillId="33" borderId="68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50" t="s">
        <v>155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50"/>
      <c r="O1" s="150"/>
      <c r="P1" s="150"/>
      <c r="Q1" s="151"/>
      <c r="R1" s="350"/>
      <c r="S1" s="350"/>
      <c r="T1" s="350"/>
      <c r="U1" s="350"/>
      <c r="V1" s="350"/>
      <c r="W1" s="350"/>
      <c r="X1" s="350"/>
      <c r="Y1" s="350"/>
      <c r="Z1" s="350"/>
      <c r="AA1" s="149"/>
      <c r="AB1" s="149"/>
      <c r="AC1" s="350"/>
      <c r="AD1" s="350"/>
      <c r="AE1" s="350"/>
      <c r="AF1" s="350"/>
      <c r="AG1" s="350"/>
      <c r="AH1" s="350"/>
      <c r="AI1" s="350"/>
      <c r="AJ1" s="350"/>
      <c r="AK1" s="350"/>
      <c r="AL1" s="149"/>
      <c r="AM1" s="155"/>
      <c r="AN1" s="350"/>
      <c r="AO1" s="350"/>
      <c r="AP1" s="350"/>
      <c r="AQ1" s="350"/>
      <c r="AR1" s="350"/>
      <c r="AS1" s="350"/>
      <c r="AT1" s="350"/>
      <c r="AU1" s="350"/>
      <c r="AV1" s="350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148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156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134"/>
      <c r="AY2" s="355" t="s">
        <v>156</v>
      </c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88"/>
    </row>
    <row r="3" spans="1:63" ht="18.75">
      <c r="A3" s="366" t="s">
        <v>228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89"/>
      <c r="Q3" s="89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140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140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67" t="s">
        <v>158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89"/>
      <c r="Q4" s="8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147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154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87"/>
      <c r="AY4" s="87"/>
      <c r="AZ4" s="87"/>
      <c r="BA4" s="87"/>
      <c r="BB4" s="356" t="s">
        <v>225</v>
      </c>
      <c r="BC4" s="357"/>
      <c r="BD4" s="357"/>
      <c r="BE4" s="357"/>
      <c r="BF4" s="357"/>
      <c r="BG4" s="357"/>
      <c r="BH4" s="35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58" t="s">
        <v>227</v>
      </c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365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60" t="s">
        <v>169</v>
      </c>
      <c r="L14" s="361"/>
      <c r="M14" s="361"/>
      <c r="N14" s="362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60" t="s">
        <v>174</v>
      </c>
      <c r="AG14" s="361"/>
      <c r="AH14" s="361"/>
      <c r="AI14" s="361"/>
      <c r="AJ14" s="362"/>
      <c r="AK14" s="360" t="s">
        <v>175</v>
      </c>
      <c r="AL14" s="361"/>
      <c r="AM14" s="361"/>
      <c r="AN14" s="163"/>
      <c r="AO14" s="160" t="s">
        <v>176</v>
      </c>
      <c r="AP14" s="96"/>
      <c r="AQ14" s="96"/>
      <c r="AR14" s="96"/>
      <c r="AS14" s="360" t="s">
        <v>177</v>
      </c>
      <c r="AT14" s="361"/>
      <c r="AU14" s="361"/>
      <c r="AV14" s="361"/>
      <c r="AW14" s="362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52" t="s">
        <v>185</v>
      </c>
      <c r="BI14" s="352" t="s">
        <v>186</v>
      </c>
      <c r="BJ14" s="352" t="s">
        <v>166</v>
      </c>
      <c r="BK14" s="88"/>
    </row>
    <row r="15" spans="1:63" ht="15">
      <c r="A15" s="353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53"/>
      <c r="BI15" s="353"/>
      <c r="BJ15" s="353"/>
      <c r="BK15" s="88"/>
    </row>
    <row r="16" spans="1:63" ht="15">
      <c r="A16" s="353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53"/>
      <c r="BI16" s="353"/>
      <c r="BJ16" s="353"/>
      <c r="BK16" s="88"/>
    </row>
    <row r="17" spans="1:63" ht="15.75" thickBot="1">
      <c r="A17" s="354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54"/>
      <c r="BI17" s="354"/>
      <c r="BJ17" s="35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50" t="s">
        <v>155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150"/>
      <c r="O1" s="150"/>
      <c r="P1" s="150"/>
      <c r="Q1" s="151"/>
      <c r="R1" s="350"/>
      <c r="S1" s="350"/>
      <c r="T1" s="350"/>
      <c r="U1" s="350"/>
      <c r="V1" s="350"/>
      <c r="W1" s="350"/>
      <c r="X1" s="350"/>
      <c r="Y1" s="350"/>
      <c r="Z1" s="350"/>
      <c r="AA1" s="149"/>
      <c r="AB1" s="149"/>
      <c r="AC1" s="350"/>
      <c r="AD1" s="350"/>
      <c r="AE1" s="350"/>
      <c r="AF1" s="350"/>
      <c r="AG1" s="350"/>
      <c r="AH1" s="350"/>
      <c r="AI1" s="350"/>
      <c r="AJ1" s="350"/>
      <c r="AK1" s="350"/>
      <c r="AL1" s="149"/>
      <c r="AM1" s="155"/>
      <c r="AN1" s="350"/>
      <c r="AO1" s="350"/>
      <c r="AP1" s="350"/>
      <c r="AQ1" s="350"/>
      <c r="AR1" s="350"/>
      <c r="AS1" s="350"/>
      <c r="AT1" s="350"/>
      <c r="AU1" s="350"/>
      <c r="AV1" s="350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148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156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134"/>
      <c r="AY2" s="355" t="s">
        <v>156</v>
      </c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88"/>
    </row>
    <row r="3" spans="1:63" ht="18.75">
      <c r="A3" s="366" t="s">
        <v>247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89"/>
      <c r="Q3" s="89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140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140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67" t="s">
        <v>158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89"/>
      <c r="Q4" s="8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147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154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87"/>
      <c r="AY4" s="87"/>
      <c r="AZ4" s="87"/>
      <c r="BA4" s="87"/>
      <c r="BB4" s="356" t="s">
        <v>225</v>
      </c>
      <c r="BC4" s="357"/>
      <c r="BD4" s="357"/>
      <c r="BE4" s="357"/>
      <c r="BF4" s="357"/>
      <c r="BG4" s="357"/>
      <c r="BH4" s="35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58" t="s">
        <v>227</v>
      </c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65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60" t="s">
        <v>175</v>
      </c>
      <c r="AK14" s="361"/>
      <c r="AL14" s="361"/>
      <c r="AM14" s="361"/>
      <c r="AN14" s="362"/>
      <c r="AO14" s="96" t="s">
        <v>176</v>
      </c>
      <c r="AP14" s="96"/>
      <c r="AQ14" s="96"/>
      <c r="AR14" s="96"/>
      <c r="AS14" s="360" t="s">
        <v>177</v>
      </c>
      <c r="AT14" s="361"/>
      <c r="AU14" s="361"/>
      <c r="AV14" s="362"/>
      <c r="AW14" s="360" t="s">
        <v>178</v>
      </c>
      <c r="AX14" s="361"/>
      <c r="AY14" s="361"/>
      <c r="AZ14" s="361"/>
      <c r="BA14" s="362"/>
      <c r="BB14" s="96" t="s">
        <v>179</v>
      </c>
      <c r="BC14" s="352" t="s">
        <v>241</v>
      </c>
      <c r="BD14" s="352" t="s">
        <v>243</v>
      </c>
      <c r="BE14" s="352" t="s">
        <v>242</v>
      </c>
      <c r="BF14" s="370" t="s">
        <v>244</v>
      </c>
      <c r="BG14" s="352" t="s">
        <v>245</v>
      </c>
      <c r="BH14" s="352" t="s">
        <v>185</v>
      </c>
      <c r="BI14" s="352" t="s">
        <v>186</v>
      </c>
      <c r="BJ14" s="352" t="s">
        <v>166</v>
      </c>
      <c r="BK14" s="88"/>
    </row>
    <row r="15" spans="1:63" ht="15">
      <c r="A15" s="353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68"/>
      <c r="BD15" s="368"/>
      <c r="BE15" s="368"/>
      <c r="BF15" s="371"/>
      <c r="BG15" s="368"/>
      <c r="BH15" s="353"/>
      <c r="BI15" s="353"/>
      <c r="BJ15" s="353"/>
      <c r="BK15" s="88"/>
    </row>
    <row r="16" spans="1:63" ht="15">
      <c r="A16" s="353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68"/>
      <c r="BD16" s="368"/>
      <c r="BE16" s="368"/>
      <c r="BF16" s="371"/>
      <c r="BG16" s="368"/>
      <c r="BH16" s="353"/>
      <c r="BI16" s="353"/>
      <c r="BJ16" s="353"/>
      <c r="BK16" s="88"/>
    </row>
    <row r="17" spans="1:63" ht="15" customHeight="1" thickBot="1">
      <c r="A17" s="354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69"/>
      <c r="BD17" s="369"/>
      <c r="BE17" s="369"/>
      <c r="BF17" s="372"/>
      <c r="BG17" s="369"/>
      <c r="BH17" s="354"/>
      <c r="BI17" s="354"/>
      <c r="BJ17" s="35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R2:AA2"/>
    <mergeCell ref="A14:A17"/>
    <mergeCell ref="B1:M1"/>
    <mergeCell ref="R1:Z1"/>
    <mergeCell ref="A3:O3"/>
    <mergeCell ref="A4:O4"/>
    <mergeCell ref="R4:AA4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61"/>
  <sheetViews>
    <sheetView showZeros="0" zoomScale="70" zoomScaleNormal="70" zoomScaleSheetLayoutView="54" zoomScalePageLayoutView="69" workbookViewId="0" topLeftCell="A31">
      <selection activeCell="H54" sqref="H54"/>
    </sheetView>
  </sheetViews>
  <sheetFormatPr defaultColWidth="9.00390625" defaultRowHeight="12.75"/>
  <cols>
    <col min="1" max="1" width="4.375" style="0" customWidth="1"/>
    <col min="2" max="2" width="8.625" style="0" customWidth="1"/>
    <col min="3" max="55" width="5.125" style="0" customWidth="1"/>
    <col min="56" max="56" width="3.125" style="0" customWidth="1"/>
    <col min="57" max="57" width="3.25390625" style="0" customWidth="1"/>
    <col min="58" max="58" width="2.00390625" style="0" customWidth="1"/>
    <col min="59" max="61" width="3.75390625" style="0" customWidth="1"/>
  </cols>
  <sheetData>
    <row r="1" spans="46:54" ht="12.75">
      <c r="AT1" s="400"/>
      <c r="AU1" s="400"/>
      <c r="AV1" s="400"/>
      <c r="AW1" s="400"/>
      <c r="AX1" s="400"/>
      <c r="AY1" s="400"/>
      <c r="AZ1" s="400"/>
      <c r="BA1" s="400"/>
      <c r="BB1" s="400"/>
    </row>
    <row r="3" spans="2:61" ht="33.75" customHeight="1">
      <c r="B3" s="374" t="s">
        <v>458</v>
      </c>
      <c r="C3" s="374"/>
      <c r="D3" s="374"/>
      <c r="E3" s="374"/>
      <c r="F3" s="374"/>
      <c r="G3" s="374"/>
      <c r="H3" s="374"/>
      <c r="I3" s="374"/>
      <c r="J3" s="374"/>
      <c r="K3" s="374"/>
      <c r="L3" s="397" t="s">
        <v>291</v>
      </c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221"/>
      <c r="AQ3" s="221"/>
      <c r="AT3" s="398" t="s">
        <v>418</v>
      </c>
      <c r="AU3" s="398"/>
      <c r="AV3" s="398"/>
      <c r="AW3" s="398"/>
      <c r="AX3" s="398"/>
      <c r="AY3" s="398"/>
      <c r="AZ3" s="398"/>
      <c r="BA3" s="398"/>
      <c r="BB3" s="398"/>
      <c r="BC3" s="203"/>
      <c r="BD3" s="220"/>
      <c r="BE3" s="221"/>
      <c r="BI3" s="221"/>
    </row>
    <row r="4" spans="2:57" ht="22.5" customHeight="1">
      <c r="B4" s="375" t="s">
        <v>339</v>
      </c>
      <c r="C4" s="375"/>
      <c r="D4" s="375"/>
      <c r="E4" s="375"/>
      <c r="F4" s="375"/>
      <c r="G4" s="375"/>
      <c r="H4" s="375"/>
      <c r="I4" s="375"/>
      <c r="J4" s="375"/>
      <c r="K4" s="375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49"/>
      <c r="AQ4" s="49"/>
      <c r="AT4" s="411" t="s">
        <v>310</v>
      </c>
      <c r="AU4" s="411"/>
      <c r="AV4" s="411"/>
      <c r="AW4" s="411"/>
      <c r="AX4" s="411"/>
      <c r="AY4" s="411"/>
      <c r="AZ4" s="411"/>
      <c r="BA4" s="411"/>
      <c r="BB4" s="239"/>
      <c r="BE4" s="49"/>
    </row>
    <row r="5" spans="2:57" ht="26.25" customHeight="1">
      <c r="B5" s="236" t="s">
        <v>338</v>
      </c>
      <c r="C5" s="237"/>
      <c r="D5" s="235"/>
      <c r="E5" s="235"/>
      <c r="F5" s="237"/>
      <c r="G5" s="238"/>
      <c r="H5" s="237"/>
      <c r="I5" s="237"/>
      <c r="J5" s="237"/>
      <c r="K5" s="237"/>
      <c r="L5" s="412" t="s">
        <v>290</v>
      </c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T5" s="247" t="s">
        <v>340</v>
      </c>
      <c r="AU5" s="247"/>
      <c r="AV5" s="247"/>
      <c r="AW5" s="247"/>
      <c r="AX5" s="247"/>
      <c r="AY5" s="247"/>
      <c r="AZ5" s="247"/>
      <c r="BA5" s="247"/>
      <c r="BB5" s="247"/>
      <c r="BC5" s="197"/>
      <c r="BD5" s="197"/>
      <c r="BE5" s="197"/>
    </row>
    <row r="6" spans="2:57" ht="30.75" customHeight="1">
      <c r="B6" s="410" t="s">
        <v>325</v>
      </c>
      <c r="C6" s="410"/>
      <c r="D6" s="410"/>
      <c r="E6" s="410"/>
      <c r="F6" s="410"/>
      <c r="G6" s="410"/>
      <c r="H6" s="410"/>
      <c r="I6" s="202" t="s">
        <v>324</v>
      </c>
      <c r="J6" s="202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49"/>
      <c r="AJ6" s="49"/>
      <c r="AK6" s="49"/>
      <c r="AL6" s="49"/>
      <c r="AM6" s="49"/>
      <c r="AN6" s="49"/>
      <c r="AO6" s="49"/>
      <c r="AP6" s="49"/>
      <c r="AQ6" s="49"/>
      <c r="AT6" s="247" t="s">
        <v>332</v>
      </c>
      <c r="AU6" s="247"/>
      <c r="AV6" s="247"/>
      <c r="AW6" s="247"/>
      <c r="AX6" s="247"/>
      <c r="AY6" s="247"/>
      <c r="AZ6" s="247"/>
      <c r="BA6" s="247"/>
      <c r="BB6" s="204"/>
      <c r="BC6" s="204"/>
      <c r="BE6" s="49"/>
    </row>
    <row r="7" spans="11:55" ht="30.75" customHeight="1">
      <c r="K7" s="376" t="s">
        <v>299</v>
      </c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223"/>
      <c r="AQ7" s="223"/>
      <c r="AR7" s="223"/>
      <c r="AS7" s="223"/>
      <c r="AT7" s="223"/>
      <c r="AU7" s="380" t="s">
        <v>321</v>
      </c>
      <c r="AV7" s="380"/>
      <c r="AW7" s="223"/>
      <c r="AX7" s="223"/>
      <c r="AY7" s="223"/>
      <c r="AZ7" s="223"/>
      <c r="BA7" s="49"/>
      <c r="BB7" s="49"/>
      <c r="BC7" s="221"/>
    </row>
    <row r="8" spans="2:55" ht="24" customHeight="1">
      <c r="B8" s="206"/>
      <c r="C8" s="207"/>
      <c r="D8" s="207"/>
      <c r="E8" s="197"/>
      <c r="F8" s="197"/>
      <c r="G8" s="197"/>
      <c r="H8" s="197"/>
      <c r="I8" s="197"/>
      <c r="J8" s="197"/>
      <c r="K8" s="242" t="s">
        <v>300</v>
      </c>
      <c r="L8" s="197"/>
      <c r="M8" s="197"/>
      <c r="N8" s="197"/>
      <c r="O8" s="197"/>
      <c r="P8" s="373" t="s">
        <v>399</v>
      </c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Q8" s="224" t="s">
        <v>366</v>
      </c>
      <c r="AR8" s="49"/>
      <c r="AS8" s="49"/>
      <c r="AT8" s="49"/>
      <c r="AU8" s="49"/>
      <c r="AV8" s="382" t="s">
        <v>405</v>
      </c>
      <c r="AW8" s="382"/>
      <c r="AX8" s="382"/>
      <c r="AY8" s="382"/>
      <c r="AZ8" s="382"/>
      <c r="BA8" s="382"/>
      <c r="BB8" s="382"/>
      <c r="BC8" s="221"/>
    </row>
    <row r="9" spans="3:55" ht="13.5" customHeight="1"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380" t="s">
        <v>311</v>
      </c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T9" s="379" t="s">
        <v>328</v>
      </c>
      <c r="AU9" s="379"/>
      <c r="AV9" s="379"/>
      <c r="AW9" s="379"/>
      <c r="AX9" s="379"/>
      <c r="AY9" s="379"/>
      <c r="AZ9" s="379"/>
      <c r="BC9" s="221"/>
    </row>
    <row r="10" spans="2:52" ht="21" customHeight="1">
      <c r="B10" s="206"/>
      <c r="C10" s="207"/>
      <c r="D10" s="207"/>
      <c r="E10" s="197"/>
      <c r="F10" s="197"/>
      <c r="G10" s="197"/>
      <c r="H10" s="197"/>
      <c r="I10" s="197"/>
      <c r="J10" s="197"/>
      <c r="K10" s="242" t="s">
        <v>301</v>
      </c>
      <c r="L10" s="197"/>
      <c r="M10" s="197"/>
      <c r="N10" s="197"/>
      <c r="O10" s="197"/>
      <c r="P10" s="240"/>
      <c r="Q10" s="240"/>
      <c r="R10" s="240"/>
      <c r="S10" s="240"/>
      <c r="T10" s="240"/>
      <c r="U10" s="373" t="s">
        <v>403</v>
      </c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240"/>
      <c r="AH10" s="240"/>
      <c r="AI10" s="240"/>
      <c r="AJ10" s="240"/>
      <c r="AK10" s="248"/>
      <c r="AL10" s="248"/>
      <c r="AN10" s="224"/>
      <c r="AO10" s="49"/>
      <c r="AP10" s="49"/>
      <c r="AQ10" s="224" t="s">
        <v>367</v>
      </c>
      <c r="AR10" s="49"/>
      <c r="AS10" s="49"/>
      <c r="AT10" s="49"/>
      <c r="AU10" s="49"/>
      <c r="AV10" s="49"/>
      <c r="AW10" s="49"/>
      <c r="AX10" s="49"/>
      <c r="AY10" s="49"/>
      <c r="AZ10" s="49"/>
    </row>
    <row r="11" spans="3:52" ht="14.25" customHeight="1"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380" t="s">
        <v>292</v>
      </c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T11" s="379" t="s">
        <v>328</v>
      </c>
      <c r="AU11" s="379"/>
      <c r="AV11" s="379"/>
      <c r="AW11" s="379"/>
      <c r="AX11" s="379"/>
      <c r="AY11" s="379"/>
      <c r="AZ11" s="379"/>
    </row>
    <row r="12" spans="2:68" ht="22.5" customHeight="1">
      <c r="B12" s="206"/>
      <c r="C12" s="207"/>
      <c r="D12" s="207"/>
      <c r="E12" s="197"/>
      <c r="F12" s="197"/>
      <c r="G12" s="197"/>
      <c r="H12" s="197"/>
      <c r="I12" s="197"/>
      <c r="J12" s="197"/>
      <c r="K12" s="242" t="s">
        <v>302</v>
      </c>
      <c r="L12" s="197"/>
      <c r="M12" s="197"/>
      <c r="N12" s="197"/>
      <c r="O12" s="197"/>
      <c r="P12" s="240"/>
      <c r="Q12" s="240"/>
      <c r="R12" s="240"/>
      <c r="S12" s="240"/>
      <c r="T12" s="240"/>
      <c r="U12" s="401" t="s">
        <v>404</v>
      </c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240"/>
      <c r="AH12" s="240"/>
      <c r="AI12" s="240"/>
      <c r="AJ12" s="240"/>
      <c r="AK12" s="248"/>
      <c r="AL12" s="248"/>
      <c r="AN12" s="224"/>
      <c r="AO12" s="49"/>
      <c r="AP12" s="49"/>
      <c r="AQ12" s="224" t="s">
        <v>337</v>
      </c>
      <c r="AR12" s="49"/>
      <c r="AS12" s="49"/>
      <c r="AT12" s="49"/>
      <c r="AU12" s="402" t="s">
        <v>457</v>
      </c>
      <c r="AV12" s="403"/>
      <c r="AW12" s="403"/>
      <c r="AX12" s="403"/>
      <c r="AY12" s="403"/>
      <c r="AZ12" s="403"/>
      <c r="BA12" s="49"/>
      <c r="BF12" s="399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</row>
    <row r="13" spans="3:68" ht="15" customHeight="1"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380" t="s">
        <v>293</v>
      </c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P13" s="234"/>
      <c r="AT13" s="379" t="s">
        <v>329</v>
      </c>
      <c r="AU13" s="379"/>
      <c r="AV13" s="379"/>
      <c r="AW13" s="379"/>
      <c r="AX13" s="379"/>
      <c r="AY13" s="379"/>
      <c r="AZ13" s="379"/>
      <c r="BI13" s="379"/>
      <c r="BJ13" s="379"/>
      <c r="BK13" s="379"/>
      <c r="BL13" s="379"/>
      <c r="BM13" s="379"/>
      <c r="BN13" s="379"/>
      <c r="BO13" s="379"/>
      <c r="BP13" s="379"/>
    </row>
    <row r="14" spans="3:68" ht="15" customHeight="1">
      <c r="C14" s="246"/>
      <c r="D14" s="246"/>
      <c r="E14" s="246"/>
      <c r="F14" s="246"/>
      <c r="G14" s="246"/>
      <c r="H14" s="246"/>
      <c r="I14" s="246"/>
      <c r="J14" s="246"/>
      <c r="K14" s="242" t="s">
        <v>472</v>
      </c>
      <c r="L14" s="242"/>
      <c r="M14" s="197"/>
      <c r="N14" s="197"/>
      <c r="O14" s="271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3"/>
      <c r="AM14" s="21"/>
      <c r="AP14" s="234"/>
      <c r="AQ14" s="224" t="s">
        <v>330</v>
      </c>
      <c r="AR14" s="49"/>
      <c r="AS14" s="49"/>
      <c r="AT14" s="49"/>
      <c r="AU14" s="274" t="s">
        <v>406</v>
      </c>
      <c r="AV14" s="274"/>
      <c r="AW14" s="274"/>
      <c r="AX14" s="274"/>
      <c r="AY14" s="274"/>
      <c r="AZ14" s="49"/>
      <c r="BI14" s="177"/>
      <c r="BJ14" s="177"/>
      <c r="BK14" s="177"/>
      <c r="BL14" s="177"/>
      <c r="BM14" s="177"/>
      <c r="BN14" s="177"/>
      <c r="BO14" s="177"/>
      <c r="BP14" s="177"/>
    </row>
    <row r="15" spans="3:68" ht="15" customHeight="1"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380" t="s">
        <v>294</v>
      </c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275"/>
      <c r="AP15" s="234"/>
      <c r="AS15" s="378" t="s">
        <v>331</v>
      </c>
      <c r="AT15" s="378"/>
      <c r="AU15" s="378"/>
      <c r="AV15" s="378"/>
      <c r="AW15" s="378"/>
      <c r="AX15" s="378"/>
      <c r="AY15" s="378"/>
      <c r="AZ15" s="378"/>
      <c r="BI15" s="177"/>
      <c r="BJ15" s="177"/>
      <c r="BK15" s="177"/>
      <c r="BL15" s="177"/>
      <c r="BM15" s="177"/>
      <c r="BN15" s="177"/>
      <c r="BO15" s="177"/>
      <c r="BP15" s="177"/>
    </row>
    <row r="16" spans="2:68" ht="20.25" customHeight="1">
      <c r="B16" s="206"/>
      <c r="C16" s="207"/>
      <c r="D16" s="207"/>
      <c r="E16" s="197"/>
      <c r="F16" s="197"/>
      <c r="G16" s="197"/>
      <c r="H16" s="197"/>
      <c r="I16" s="197"/>
      <c r="J16" s="197"/>
      <c r="K16" s="242" t="s">
        <v>452</v>
      </c>
      <c r="L16" s="197"/>
      <c r="M16" s="197"/>
      <c r="N16" s="197"/>
      <c r="O16" s="197"/>
      <c r="P16" s="240"/>
      <c r="Q16" s="240"/>
      <c r="R16" s="240"/>
      <c r="S16" s="240"/>
      <c r="T16" s="240"/>
      <c r="U16" s="373" t="s">
        <v>453</v>
      </c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240"/>
      <c r="AH16" s="240"/>
      <c r="AI16" s="240"/>
      <c r="AJ16" s="240"/>
      <c r="AK16" s="248"/>
      <c r="AL16" s="248"/>
      <c r="AP16" s="234"/>
      <c r="AS16" s="378"/>
      <c r="AT16" s="378"/>
      <c r="AU16" s="378"/>
      <c r="AV16" s="378"/>
      <c r="AW16" s="378"/>
      <c r="AX16" s="378"/>
      <c r="AY16" s="378"/>
      <c r="AZ16" s="378"/>
      <c r="BF16" s="399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</row>
    <row r="17" spans="3:67" ht="14.25" customHeight="1">
      <c r="C17" s="246"/>
      <c r="D17" s="246"/>
      <c r="E17" s="246"/>
      <c r="F17" s="246"/>
      <c r="G17" s="246"/>
      <c r="H17" s="246"/>
      <c r="I17" s="246" t="s">
        <v>473</v>
      </c>
      <c r="J17" s="246"/>
      <c r="K17" s="246"/>
      <c r="L17" s="246"/>
      <c r="M17" s="246"/>
      <c r="N17" s="246"/>
      <c r="O17" s="275"/>
      <c r="P17" s="413" t="s">
        <v>474</v>
      </c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S17" s="378"/>
      <c r="AT17" s="378"/>
      <c r="AU17" s="378"/>
      <c r="AV17" s="378"/>
      <c r="AW17" s="378"/>
      <c r="AX17" s="378"/>
      <c r="AY17" s="378"/>
      <c r="AZ17" s="378"/>
      <c r="BI17" s="379"/>
      <c r="BJ17" s="379"/>
      <c r="BK17" s="379"/>
      <c r="BL17" s="379"/>
      <c r="BM17" s="379"/>
      <c r="BN17" s="379"/>
      <c r="BO17" s="379"/>
    </row>
    <row r="18" spans="2:67" ht="23.25" customHeight="1">
      <c r="B18" s="208"/>
      <c r="C18" s="207"/>
      <c r="D18" s="207"/>
      <c r="E18" s="207"/>
      <c r="F18" s="244"/>
      <c r="G18" s="245"/>
      <c r="H18" s="245"/>
      <c r="I18" s="245"/>
      <c r="J18" s="245"/>
      <c r="K18" s="243" t="s">
        <v>303</v>
      </c>
      <c r="L18" s="245"/>
      <c r="M18" s="245"/>
      <c r="N18" s="245"/>
      <c r="O18" s="245"/>
      <c r="P18" s="241"/>
      <c r="Q18" s="241"/>
      <c r="R18" s="241"/>
      <c r="S18" s="241"/>
      <c r="T18" s="241"/>
      <c r="U18" s="414" t="s">
        <v>398</v>
      </c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241"/>
      <c r="AH18" s="241"/>
      <c r="AI18" s="241"/>
      <c r="AJ18" s="241"/>
      <c r="AK18" s="248"/>
      <c r="AL18" s="248"/>
      <c r="AS18" s="378"/>
      <c r="AT18" s="378"/>
      <c r="AU18" s="378"/>
      <c r="AV18" s="378"/>
      <c r="AW18" s="378"/>
      <c r="AX18" s="378"/>
      <c r="AY18" s="378"/>
      <c r="AZ18" s="378"/>
      <c r="BF18" s="399"/>
      <c r="BG18" s="400"/>
      <c r="BH18" s="400"/>
      <c r="BI18" s="400"/>
      <c r="BJ18" s="400"/>
      <c r="BK18" s="400"/>
      <c r="BL18" s="400"/>
      <c r="BM18" s="400"/>
      <c r="BN18" s="400"/>
      <c r="BO18" s="400"/>
    </row>
    <row r="19" spans="3:67" ht="15.75" customHeight="1"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380" t="s">
        <v>363</v>
      </c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BH19" s="378"/>
      <c r="BI19" s="378"/>
      <c r="BJ19" s="378"/>
      <c r="BK19" s="378"/>
      <c r="BL19" s="378"/>
      <c r="BM19" s="378"/>
      <c r="BN19" s="378"/>
      <c r="BO19" s="378"/>
    </row>
    <row r="20" spans="60:67" ht="12.75">
      <c r="BH20" s="378"/>
      <c r="BI20" s="378"/>
      <c r="BJ20" s="378"/>
      <c r="BK20" s="378"/>
      <c r="BL20" s="378"/>
      <c r="BM20" s="378"/>
      <c r="BN20" s="378"/>
      <c r="BO20" s="378"/>
    </row>
    <row r="21" spans="2:54" ht="22.5" customHeight="1">
      <c r="B21" s="404" t="s">
        <v>454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</row>
    <row r="22" ht="13.5" thickBot="1"/>
    <row r="23" spans="2:54" ht="18.75">
      <c r="B23" s="420" t="s">
        <v>263</v>
      </c>
      <c r="C23" s="418" t="s">
        <v>167</v>
      </c>
      <c r="D23" s="416"/>
      <c r="E23" s="416"/>
      <c r="F23" s="416"/>
      <c r="G23" s="419"/>
      <c r="H23" s="415" t="s">
        <v>168</v>
      </c>
      <c r="I23" s="416"/>
      <c r="J23" s="416"/>
      <c r="K23" s="416"/>
      <c r="L23" s="419"/>
      <c r="M23" s="415" t="s">
        <v>169</v>
      </c>
      <c r="N23" s="416"/>
      <c r="O23" s="416"/>
      <c r="P23" s="419"/>
      <c r="Q23" s="415" t="s">
        <v>170</v>
      </c>
      <c r="R23" s="416"/>
      <c r="S23" s="416"/>
      <c r="T23" s="419"/>
      <c r="U23" s="415" t="s">
        <v>171</v>
      </c>
      <c r="V23" s="416"/>
      <c r="W23" s="416"/>
      <c r="X23" s="416"/>
      <c r="Y23" s="419"/>
      <c r="Z23" s="415" t="s">
        <v>172</v>
      </c>
      <c r="AA23" s="416"/>
      <c r="AB23" s="416"/>
      <c r="AC23" s="419"/>
      <c r="AD23" s="415" t="s">
        <v>173</v>
      </c>
      <c r="AE23" s="416"/>
      <c r="AF23" s="416"/>
      <c r="AG23" s="419"/>
      <c r="AH23" s="415" t="s">
        <v>174</v>
      </c>
      <c r="AI23" s="416"/>
      <c r="AJ23" s="416"/>
      <c r="AK23" s="419"/>
      <c r="AL23" s="415" t="s">
        <v>175</v>
      </c>
      <c r="AM23" s="416"/>
      <c r="AN23" s="416"/>
      <c r="AO23" s="416"/>
      <c r="AP23" s="419"/>
      <c r="AQ23" s="415" t="s">
        <v>176</v>
      </c>
      <c r="AR23" s="416"/>
      <c r="AS23" s="416"/>
      <c r="AT23" s="417"/>
      <c r="AU23" s="418" t="s">
        <v>177</v>
      </c>
      <c r="AV23" s="416"/>
      <c r="AW23" s="416"/>
      <c r="AX23" s="419"/>
      <c r="AY23" s="415" t="s">
        <v>178</v>
      </c>
      <c r="AZ23" s="416"/>
      <c r="BA23" s="416"/>
      <c r="BB23" s="417"/>
    </row>
    <row r="24" spans="2:54" ht="16.5" customHeight="1">
      <c r="B24" s="421"/>
      <c r="C24" s="269">
        <v>1</v>
      </c>
      <c r="D24" s="269">
        <v>2</v>
      </c>
      <c r="E24" s="270">
        <v>3</v>
      </c>
      <c r="F24" s="269">
        <v>4</v>
      </c>
      <c r="G24" s="270">
        <v>5</v>
      </c>
      <c r="H24" s="269">
        <v>6</v>
      </c>
      <c r="I24" s="270">
        <v>7</v>
      </c>
      <c r="J24" s="269">
        <v>8</v>
      </c>
      <c r="K24" s="270">
        <v>9</v>
      </c>
      <c r="L24" s="269">
        <v>10</v>
      </c>
      <c r="M24" s="270">
        <v>11</v>
      </c>
      <c r="N24" s="269">
        <v>12</v>
      </c>
      <c r="O24" s="270">
        <v>13</v>
      </c>
      <c r="P24" s="269">
        <v>14</v>
      </c>
      <c r="Q24" s="270">
        <v>15</v>
      </c>
      <c r="R24" s="269">
        <v>16</v>
      </c>
      <c r="S24" s="270">
        <v>17</v>
      </c>
      <c r="T24" s="269">
        <v>18</v>
      </c>
      <c r="U24" s="270">
        <v>19</v>
      </c>
      <c r="V24" s="269">
        <v>20</v>
      </c>
      <c r="W24" s="270">
        <v>21</v>
      </c>
      <c r="X24" s="269">
        <v>22</v>
      </c>
      <c r="Y24" s="270">
        <v>23</v>
      </c>
      <c r="Z24" s="269">
        <v>24</v>
      </c>
      <c r="AA24" s="270">
        <v>25</v>
      </c>
      <c r="AB24" s="269">
        <v>26</v>
      </c>
      <c r="AC24" s="270">
        <v>27</v>
      </c>
      <c r="AD24" s="269">
        <v>28</v>
      </c>
      <c r="AE24" s="270">
        <v>29</v>
      </c>
      <c r="AF24" s="269">
        <v>30</v>
      </c>
      <c r="AG24" s="270">
        <v>31</v>
      </c>
      <c r="AH24" s="269">
        <v>32</v>
      </c>
      <c r="AI24" s="270">
        <v>33</v>
      </c>
      <c r="AJ24" s="269">
        <v>34</v>
      </c>
      <c r="AK24" s="270">
        <v>35</v>
      </c>
      <c r="AL24" s="269">
        <v>36</v>
      </c>
      <c r="AM24" s="270">
        <v>37</v>
      </c>
      <c r="AN24" s="269">
        <v>38</v>
      </c>
      <c r="AO24" s="270">
        <v>39</v>
      </c>
      <c r="AP24" s="269">
        <v>40</v>
      </c>
      <c r="AQ24" s="270">
        <v>41</v>
      </c>
      <c r="AR24" s="269">
        <v>42</v>
      </c>
      <c r="AS24" s="270">
        <v>43</v>
      </c>
      <c r="AT24" s="269">
        <v>44</v>
      </c>
      <c r="AU24" s="270">
        <v>45</v>
      </c>
      <c r="AV24" s="269">
        <v>46</v>
      </c>
      <c r="AW24" s="270">
        <v>47</v>
      </c>
      <c r="AX24" s="269">
        <v>48</v>
      </c>
      <c r="AY24" s="270">
        <v>49</v>
      </c>
      <c r="AZ24" s="269">
        <v>50</v>
      </c>
      <c r="BA24" s="270">
        <v>51</v>
      </c>
      <c r="BB24" s="269">
        <v>52</v>
      </c>
    </row>
    <row r="25" spans="2:54" ht="16.5" customHeight="1">
      <c r="B25" s="422"/>
      <c r="C25" s="262">
        <v>29</v>
      </c>
      <c r="D25" s="225">
        <v>5</v>
      </c>
      <c r="E25" s="225">
        <v>12</v>
      </c>
      <c r="F25" s="225">
        <v>19</v>
      </c>
      <c r="G25" s="225">
        <v>26</v>
      </c>
      <c r="H25" s="225">
        <v>3</v>
      </c>
      <c r="I25" s="225">
        <v>10</v>
      </c>
      <c r="J25" s="225">
        <v>17</v>
      </c>
      <c r="K25" s="225">
        <v>24</v>
      </c>
      <c r="L25" s="225">
        <v>31</v>
      </c>
      <c r="M25" s="225">
        <v>7</v>
      </c>
      <c r="N25" s="225">
        <v>14</v>
      </c>
      <c r="O25" s="225">
        <v>21</v>
      </c>
      <c r="P25" s="225">
        <v>28</v>
      </c>
      <c r="Q25" s="225">
        <v>5</v>
      </c>
      <c r="R25" s="225">
        <v>12</v>
      </c>
      <c r="S25" s="225">
        <v>19</v>
      </c>
      <c r="T25" s="225">
        <v>26</v>
      </c>
      <c r="U25" s="225">
        <v>2</v>
      </c>
      <c r="V25" s="225">
        <v>9</v>
      </c>
      <c r="W25" s="225">
        <v>16</v>
      </c>
      <c r="X25" s="225">
        <v>23</v>
      </c>
      <c r="Y25" s="225">
        <v>30</v>
      </c>
      <c r="Z25" s="225">
        <v>6</v>
      </c>
      <c r="AA25" s="225">
        <v>13</v>
      </c>
      <c r="AB25" s="225">
        <v>20</v>
      </c>
      <c r="AC25" s="225">
        <v>27</v>
      </c>
      <c r="AD25" s="225">
        <v>6</v>
      </c>
      <c r="AE25" s="263">
        <v>13</v>
      </c>
      <c r="AF25" s="225">
        <v>20</v>
      </c>
      <c r="AG25" s="225">
        <v>27</v>
      </c>
      <c r="AH25" s="225">
        <v>3</v>
      </c>
      <c r="AI25" s="225">
        <v>10</v>
      </c>
      <c r="AJ25" s="225">
        <v>17</v>
      </c>
      <c r="AK25" s="225">
        <v>24</v>
      </c>
      <c r="AL25" s="225">
        <v>1</v>
      </c>
      <c r="AM25" s="225">
        <v>8</v>
      </c>
      <c r="AN25" s="225">
        <v>15</v>
      </c>
      <c r="AO25" s="225">
        <v>22</v>
      </c>
      <c r="AP25" s="225">
        <v>29</v>
      </c>
      <c r="AQ25" s="225">
        <v>5</v>
      </c>
      <c r="AR25" s="225">
        <v>12</v>
      </c>
      <c r="AS25" s="264">
        <v>19</v>
      </c>
      <c r="AT25" s="262">
        <v>26</v>
      </c>
      <c r="AU25" s="225">
        <v>3</v>
      </c>
      <c r="AV25" s="225">
        <v>10</v>
      </c>
      <c r="AW25" s="225">
        <v>17</v>
      </c>
      <c r="AX25" s="225">
        <v>24</v>
      </c>
      <c r="AY25" s="225">
        <v>31</v>
      </c>
      <c r="AZ25" s="225">
        <v>7</v>
      </c>
      <c r="BA25" s="225">
        <v>14</v>
      </c>
      <c r="BB25" s="264">
        <v>21</v>
      </c>
    </row>
    <row r="26" spans="2:54" ht="16.5" customHeight="1" thickBot="1">
      <c r="B26" s="423"/>
      <c r="C26" s="265">
        <v>4</v>
      </c>
      <c r="D26" s="266">
        <v>11</v>
      </c>
      <c r="E26" s="266">
        <v>18</v>
      </c>
      <c r="F26" s="266">
        <v>25</v>
      </c>
      <c r="G26" s="266">
        <v>2</v>
      </c>
      <c r="H26" s="266">
        <v>7</v>
      </c>
      <c r="I26" s="266">
        <v>16</v>
      </c>
      <c r="J26" s="266">
        <v>23</v>
      </c>
      <c r="K26" s="266">
        <v>30</v>
      </c>
      <c r="L26" s="266">
        <v>6</v>
      </c>
      <c r="M26" s="266">
        <v>13</v>
      </c>
      <c r="N26" s="266">
        <v>20</v>
      </c>
      <c r="O26" s="266">
        <v>27</v>
      </c>
      <c r="P26" s="266">
        <v>4</v>
      </c>
      <c r="Q26" s="266">
        <v>11</v>
      </c>
      <c r="R26" s="266">
        <v>18</v>
      </c>
      <c r="S26" s="266">
        <v>25</v>
      </c>
      <c r="T26" s="266">
        <v>1</v>
      </c>
      <c r="U26" s="266">
        <v>8</v>
      </c>
      <c r="V26" s="266">
        <v>15</v>
      </c>
      <c r="W26" s="266">
        <v>22</v>
      </c>
      <c r="X26" s="266">
        <v>29</v>
      </c>
      <c r="Y26" s="266">
        <v>5</v>
      </c>
      <c r="Z26" s="266">
        <v>12</v>
      </c>
      <c r="AA26" s="266">
        <v>19</v>
      </c>
      <c r="AB26" s="266">
        <v>26</v>
      </c>
      <c r="AC26" s="266">
        <v>5</v>
      </c>
      <c r="AD26" s="266">
        <v>12</v>
      </c>
      <c r="AE26" s="267">
        <v>19</v>
      </c>
      <c r="AF26" s="266">
        <v>26</v>
      </c>
      <c r="AG26" s="266">
        <v>2</v>
      </c>
      <c r="AH26" s="266">
        <v>9</v>
      </c>
      <c r="AI26" s="266">
        <v>16</v>
      </c>
      <c r="AJ26" s="266">
        <v>23</v>
      </c>
      <c r="AK26" s="266">
        <v>30</v>
      </c>
      <c r="AL26" s="266">
        <v>7</v>
      </c>
      <c r="AM26" s="266">
        <v>14</v>
      </c>
      <c r="AN26" s="266">
        <v>21</v>
      </c>
      <c r="AO26" s="266">
        <v>28</v>
      </c>
      <c r="AP26" s="266">
        <v>4</v>
      </c>
      <c r="AQ26" s="266">
        <v>11</v>
      </c>
      <c r="AR26" s="266">
        <v>18</v>
      </c>
      <c r="AS26" s="268">
        <v>25</v>
      </c>
      <c r="AT26" s="265">
        <v>2</v>
      </c>
      <c r="AU26" s="266">
        <v>9</v>
      </c>
      <c r="AV26" s="266">
        <v>16</v>
      </c>
      <c r="AW26" s="266">
        <v>23</v>
      </c>
      <c r="AX26" s="266">
        <v>30</v>
      </c>
      <c r="AY26" s="266">
        <v>6</v>
      </c>
      <c r="AZ26" s="266">
        <v>13</v>
      </c>
      <c r="BA26" s="266">
        <v>20</v>
      </c>
      <c r="BB26" s="268">
        <v>27</v>
      </c>
    </row>
    <row r="27" spans="2:54" ht="18.75">
      <c r="B27" s="250" t="s">
        <v>198</v>
      </c>
      <c r="C27" s="251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 t="s">
        <v>309</v>
      </c>
      <c r="T27" s="227" t="s">
        <v>217</v>
      </c>
      <c r="U27" s="227" t="s">
        <v>297</v>
      </c>
      <c r="V27" s="227" t="s">
        <v>297</v>
      </c>
      <c r="W27" s="227" t="s">
        <v>297</v>
      </c>
      <c r="X27" s="227" t="s">
        <v>217</v>
      </c>
      <c r="Y27" s="227" t="s">
        <v>217</v>
      </c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 t="s">
        <v>309</v>
      </c>
      <c r="AO27" s="227" t="s">
        <v>297</v>
      </c>
      <c r="AP27" s="227" t="s">
        <v>297</v>
      </c>
      <c r="AQ27" s="227" t="s">
        <v>297</v>
      </c>
      <c r="AR27" s="227" t="s">
        <v>296</v>
      </c>
      <c r="AS27" s="227" t="s">
        <v>296</v>
      </c>
      <c r="AT27" s="227" t="s">
        <v>217</v>
      </c>
      <c r="AU27" s="227" t="s">
        <v>217</v>
      </c>
      <c r="AV27" s="227" t="s">
        <v>217</v>
      </c>
      <c r="AW27" s="227" t="s">
        <v>217</v>
      </c>
      <c r="AX27" s="227" t="s">
        <v>217</v>
      </c>
      <c r="AY27" s="227" t="s">
        <v>217</v>
      </c>
      <c r="AZ27" s="227" t="s">
        <v>217</v>
      </c>
      <c r="BA27" s="227" t="s">
        <v>217</v>
      </c>
      <c r="BB27" s="252" t="s">
        <v>217</v>
      </c>
    </row>
    <row r="28" spans="2:54" ht="18.75">
      <c r="B28" s="222" t="s">
        <v>200</v>
      </c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 t="s">
        <v>309</v>
      </c>
      <c r="T28" s="229" t="s">
        <v>217</v>
      </c>
      <c r="U28" s="229" t="s">
        <v>297</v>
      </c>
      <c r="V28" s="229" t="s">
        <v>297</v>
      </c>
      <c r="W28" s="229" t="s">
        <v>297</v>
      </c>
      <c r="X28" s="229" t="s">
        <v>217</v>
      </c>
      <c r="Y28" s="229" t="s">
        <v>217</v>
      </c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 t="s">
        <v>309</v>
      </c>
      <c r="AO28" s="229" t="s">
        <v>297</v>
      </c>
      <c r="AP28" s="229" t="s">
        <v>297</v>
      </c>
      <c r="AQ28" s="229" t="s">
        <v>297</v>
      </c>
      <c r="AR28" s="229" t="s">
        <v>296</v>
      </c>
      <c r="AS28" s="229" t="s">
        <v>296</v>
      </c>
      <c r="AT28" s="229" t="s">
        <v>217</v>
      </c>
      <c r="AU28" s="229" t="s">
        <v>217</v>
      </c>
      <c r="AV28" s="229" t="s">
        <v>217</v>
      </c>
      <c r="AW28" s="229" t="s">
        <v>217</v>
      </c>
      <c r="AX28" s="229" t="s">
        <v>217</v>
      </c>
      <c r="AY28" s="229" t="s">
        <v>217</v>
      </c>
      <c r="AZ28" s="229" t="s">
        <v>217</v>
      </c>
      <c r="BA28" s="229" t="s">
        <v>217</v>
      </c>
      <c r="BB28" s="230" t="s">
        <v>217</v>
      </c>
    </row>
    <row r="29" spans="2:54" ht="18.75">
      <c r="B29" s="222" t="s">
        <v>344</v>
      </c>
      <c r="C29" s="228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 t="s">
        <v>309</v>
      </c>
      <c r="T29" s="229" t="s">
        <v>217</v>
      </c>
      <c r="U29" s="229" t="s">
        <v>297</v>
      </c>
      <c r="V29" s="229" t="s">
        <v>297</v>
      </c>
      <c r="W29" s="229" t="s">
        <v>297</v>
      </c>
      <c r="X29" s="229" t="s">
        <v>217</v>
      </c>
      <c r="Y29" s="229" t="s">
        <v>217</v>
      </c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 t="s">
        <v>309</v>
      </c>
      <c r="AO29" s="229" t="s">
        <v>297</v>
      </c>
      <c r="AP29" s="229" t="s">
        <v>297</v>
      </c>
      <c r="AQ29" s="229" t="s">
        <v>297</v>
      </c>
      <c r="AR29" s="229" t="s">
        <v>296</v>
      </c>
      <c r="AS29" s="229" t="s">
        <v>296</v>
      </c>
      <c r="AT29" s="229" t="s">
        <v>217</v>
      </c>
      <c r="AU29" s="229" t="s">
        <v>217</v>
      </c>
      <c r="AV29" s="229" t="s">
        <v>217</v>
      </c>
      <c r="AW29" s="229" t="s">
        <v>217</v>
      </c>
      <c r="AX29" s="229" t="s">
        <v>217</v>
      </c>
      <c r="AY29" s="229" t="s">
        <v>217</v>
      </c>
      <c r="AZ29" s="229" t="s">
        <v>217</v>
      </c>
      <c r="BA29" s="229" t="s">
        <v>217</v>
      </c>
      <c r="BB29" s="230" t="s">
        <v>217</v>
      </c>
    </row>
    <row r="30" spans="2:54" ht="19.5" thickBot="1">
      <c r="B30" s="253" t="s">
        <v>345</v>
      </c>
      <c r="C30" s="254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 t="s">
        <v>309</v>
      </c>
      <c r="T30" s="255" t="s">
        <v>217</v>
      </c>
      <c r="U30" s="255" t="s">
        <v>297</v>
      </c>
      <c r="V30" s="255" t="s">
        <v>297</v>
      </c>
      <c r="W30" s="255" t="s">
        <v>297</v>
      </c>
      <c r="X30" s="255" t="s">
        <v>217</v>
      </c>
      <c r="Y30" s="255" t="s">
        <v>217</v>
      </c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 t="s">
        <v>309</v>
      </c>
      <c r="AK30" s="255" t="s">
        <v>297</v>
      </c>
      <c r="AL30" s="255" t="s">
        <v>297</v>
      </c>
      <c r="AM30" s="256" t="s">
        <v>296</v>
      </c>
      <c r="AN30" s="255" t="s">
        <v>296</v>
      </c>
      <c r="AO30" s="255" t="s">
        <v>312</v>
      </c>
      <c r="AP30" s="255" t="s">
        <v>312</v>
      </c>
      <c r="AQ30" s="255" t="s">
        <v>312</v>
      </c>
      <c r="AR30" s="255" t="s">
        <v>312</v>
      </c>
      <c r="AS30" s="255" t="s">
        <v>314</v>
      </c>
      <c r="AU30" s="255"/>
      <c r="AV30" s="255"/>
      <c r="AW30" s="255"/>
      <c r="AX30" s="255"/>
      <c r="AY30" s="255"/>
      <c r="AZ30" s="255"/>
      <c r="BA30" s="255"/>
      <c r="BB30" s="257"/>
    </row>
    <row r="31" spans="2:54" ht="18.75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</row>
    <row r="32" spans="2:54" ht="18.75">
      <c r="B32" s="198" t="s">
        <v>335</v>
      </c>
      <c r="C32" s="217"/>
      <c r="D32" s="217"/>
      <c r="E32" s="217"/>
      <c r="F32" s="225"/>
      <c r="G32" s="226" t="s">
        <v>295</v>
      </c>
      <c r="H32" s="209" t="s">
        <v>304</v>
      </c>
      <c r="I32" s="209"/>
      <c r="J32" s="209"/>
      <c r="K32" s="209"/>
      <c r="L32" s="209"/>
      <c r="M32" s="209"/>
      <c r="N32" s="209"/>
      <c r="O32" s="209" t="s">
        <v>309</v>
      </c>
      <c r="P32" s="201" t="s">
        <v>295</v>
      </c>
      <c r="Q32" s="209" t="s">
        <v>308</v>
      </c>
      <c r="R32" s="209"/>
      <c r="S32" s="209"/>
      <c r="T32" s="209"/>
      <c r="U32" s="209"/>
      <c r="V32" s="209"/>
      <c r="W32" s="209"/>
      <c r="X32" s="201" t="s">
        <v>296</v>
      </c>
      <c r="Y32" s="201" t="s">
        <v>295</v>
      </c>
      <c r="Z32" s="424" t="s">
        <v>260</v>
      </c>
      <c r="AA32" s="424"/>
      <c r="AB32" s="424"/>
      <c r="AC32" s="209"/>
      <c r="AD32" s="207"/>
      <c r="AE32" s="207"/>
      <c r="AF32" s="201" t="s">
        <v>312</v>
      </c>
      <c r="AG32" s="201" t="s">
        <v>295</v>
      </c>
      <c r="AH32" s="209" t="s">
        <v>313</v>
      </c>
      <c r="AI32" s="209"/>
      <c r="AJ32" s="209"/>
      <c r="AK32" s="209"/>
      <c r="AL32" s="209"/>
      <c r="AM32" s="209"/>
      <c r="AN32" s="214"/>
      <c r="AO32" s="216"/>
      <c r="AP32" s="215"/>
      <c r="AQ32" s="215"/>
      <c r="AR32" s="214"/>
      <c r="AZ32" s="214"/>
      <c r="BA32" s="214"/>
      <c r="BB32" s="129"/>
    </row>
    <row r="33" spans="2:54" ht="18.75">
      <c r="B33" s="211"/>
      <c r="C33" s="212"/>
      <c r="D33" s="212"/>
      <c r="E33" s="212"/>
      <c r="F33" s="207" t="s">
        <v>364</v>
      </c>
      <c r="G33" s="209" t="s">
        <v>295</v>
      </c>
      <c r="H33" s="209" t="s">
        <v>365</v>
      </c>
      <c r="I33" s="209"/>
      <c r="J33" s="209"/>
      <c r="K33" s="209"/>
      <c r="L33" s="209"/>
      <c r="M33" s="207"/>
      <c r="N33" s="209"/>
      <c r="O33" s="201" t="s">
        <v>297</v>
      </c>
      <c r="P33" s="201" t="s">
        <v>295</v>
      </c>
      <c r="Q33" s="209" t="s">
        <v>298</v>
      </c>
      <c r="R33" s="209"/>
      <c r="S33" s="209"/>
      <c r="T33" s="209"/>
      <c r="U33" s="209"/>
      <c r="V33" s="209"/>
      <c r="W33" s="209"/>
      <c r="X33" s="201" t="s">
        <v>217</v>
      </c>
      <c r="Y33" s="201" t="s">
        <v>295</v>
      </c>
      <c r="Z33" s="424" t="s">
        <v>185</v>
      </c>
      <c r="AA33" s="424"/>
      <c r="AB33" s="424"/>
      <c r="AC33" s="209"/>
      <c r="AD33" s="207"/>
      <c r="AE33" s="207"/>
      <c r="AF33" s="201" t="s">
        <v>314</v>
      </c>
      <c r="AG33" s="201" t="s">
        <v>295</v>
      </c>
      <c r="AH33" s="209" t="s">
        <v>315</v>
      </c>
      <c r="AI33" s="209"/>
      <c r="AJ33" s="209"/>
      <c r="AK33" s="209"/>
      <c r="AL33" s="209"/>
      <c r="AM33" s="209"/>
      <c r="AN33" s="214"/>
      <c r="AO33" s="216"/>
      <c r="AP33" s="215"/>
      <c r="AQ33" s="215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129"/>
    </row>
    <row r="34" spans="2:53" ht="18.75">
      <c r="B34" s="211"/>
      <c r="C34" s="212"/>
      <c r="D34" s="212"/>
      <c r="E34" s="212"/>
      <c r="F34" s="201"/>
      <c r="G34" s="201"/>
      <c r="H34" s="209"/>
      <c r="I34" s="209"/>
      <c r="J34" s="209"/>
      <c r="K34" s="209"/>
      <c r="L34" s="209"/>
      <c r="M34" s="209"/>
      <c r="N34" s="209"/>
      <c r="O34" s="199"/>
      <c r="P34" s="201"/>
      <c r="Q34" s="201"/>
      <c r="R34" s="209"/>
      <c r="S34" s="209"/>
      <c r="T34" s="209"/>
      <c r="U34" s="209"/>
      <c r="V34" s="209"/>
      <c r="W34" s="209"/>
      <c r="X34" s="209"/>
      <c r="Y34" s="201"/>
      <c r="Z34" s="201"/>
      <c r="AA34" s="209"/>
      <c r="AB34" s="209"/>
      <c r="AC34" s="209"/>
      <c r="AD34" s="209"/>
      <c r="AE34" s="209"/>
      <c r="AF34" s="209"/>
      <c r="AG34" s="209"/>
      <c r="AH34" s="199"/>
      <c r="AI34" s="200"/>
      <c r="AJ34" s="201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199"/>
      <c r="AY34" s="200"/>
      <c r="AZ34" s="201"/>
      <c r="BA34" s="210"/>
    </row>
    <row r="35" spans="2:53" ht="18.75">
      <c r="B35" s="211"/>
      <c r="C35" s="212"/>
      <c r="D35" s="212"/>
      <c r="E35" s="212"/>
      <c r="F35" s="201"/>
      <c r="G35" s="201"/>
      <c r="H35" s="209"/>
      <c r="I35" s="209"/>
      <c r="J35" s="209"/>
      <c r="K35" s="209"/>
      <c r="L35" s="209"/>
      <c r="M35" s="209"/>
      <c r="N35" s="209"/>
      <c r="O35" s="199"/>
      <c r="P35" s="201"/>
      <c r="Q35" s="201"/>
      <c r="R35" s="209"/>
      <c r="S35" s="209"/>
      <c r="T35" s="209"/>
      <c r="U35" s="209"/>
      <c r="V35" s="209"/>
      <c r="W35" s="209"/>
      <c r="X35" s="209"/>
      <c r="Y35" s="201"/>
      <c r="Z35" s="201"/>
      <c r="AA35" s="209"/>
      <c r="AB35" s="209"/>
      <c r="AC35" s="209"/>
      <c r="AD35" s="209"/>
      <c r="AE35" s="209"/>
      <c r="AF35" s="209"/>
      <c r="AG35" s="209"/>
      <c r="AH35" s="199"/>
      <c r="AI35" s="200"/>
      <c r="AJ35" s="201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199"/>
      <c r="AY35" s="200"/>
      <c r="AZ35" s="201"/>
      <c r="BA35" s="210"/>
    </row>
    <row r="36" spans="2:68" ht="18.75">
      <c r="B36" s="211"/>
      <c r="C36" s="212"/>
      <c r="D36" s="212"/>
      <c r="E36" s="212"/>
      <c r="F36" s="201"/>
      <c r="G36" s="201"/>
      <c r="H36" s="201"/>
      <c r="I36" s="209"/>
      <c r="J36" s="209"/>
      <c r="K36" s="209"/>
      <c r="L36" s="209"/>
      <c r="M36" s="209"/>
      <c r="N36" s="209"/>
      <c r="O36" s="209"/>
      <c r="P36" s="209"/>
      <c r="Q36" s="209"/>
      <c r="R36" s="210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201"/>
      <c r="AD36" s="201"/>
      <c r="AE36" s="209"/>
      <c r="AF36" s="209"/>
      <c r="AG36" s="209"/>
      <c r="AH36" s="209"/>
      <c r="AI36" s="209"/>
      <c r="AJ36" s="209"/>
      <c r="AK36" s="209"/>
      <c r="AL36" s="210"/>
      <c r="AM36" s="201"/>
      <c r="AN36" s="201"/>
      <c r="AO36" s="209"/>
      <c r="AP36" s="209"/>
      <c r="AQ36" s="209"/>
      <c r="AR36" s="209"/>
      <c r="AS36" s="209"/>
      <c r="AT36" s="209"/>
      <c r="AU36" s="209"/>
      <c r="AV36" s="199"/>
      <c r="AW36" s="199"/>
      <c r="AX36" s="200"/>
      <c r="AY36" s="201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199"/>
      <c r="BN36" s="200"/>
      <c r="BO36" s="201"/>
      <c r="BP36" s="210"/>
    </row>
    <row r="37" spans="2:70" ht="20.25">
      <c r="B37" s="425" t="s">
        <v>334</v>
      </c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213"/>
      <c r="T37" s="249"/>
      <c r="U37" s="249"/>
      <c r="V37" s="249"/>
      <c r="W37" s="426" t="s">
        <v>333</v>
      </c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221"/>
      <c r="AJ37" s="221"/>
      <c r="AK37" s="221"/>
      <c r="AL37" s="404" t="s">
        <v>317</v>
      </c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221"/>
      <c r="BA37" s="221"/>
      <c r="BB37" s="221"/>
      <c r="BC37" s="213"/>
      <c r="BD37" s="213"/>
      <c r="BE37" s="213"/>
      <c r="BF37" s="213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</row>
    <row r="38" spans="2:70" ht="19.5" thickBot="1">
      <c r="B38" s="20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</row>
    <row r="39" spans="2:51" ht="12.75" customHeight="1">
      <c r="B39" s="420" t="s">
        <v>263</v>
      </c>
      <c r="C39" s="427" t="s">
        <v>279</v>
      </c>
      <c r="D39" s="428"/>
      <c r="E39" s="427" t="s">
        <v>308</v>
      </c>
      <c r="F39" s="428"/>
      <c r="G39" s="427" t="s">
        <v>281</v>
      </c>
      <c r="H39" s="428"/>
      <c r="I39" s="433" t="s">
        <v>260</v>
      </c>
      <c r="J39" s="434"/>
      <c r="K39" s="427" t="s">
        <v>313</v>
      </c>
      <c r="L39" s="428"/>
      <c r="M39" s="427" t="s">
        <v>315</v>
      </c>
      <c r="N39" s="428"/>
      <c r="O39" s="433" t="s">
        <v>185</v>
      </c>
      <c r="P39" s="434"/>
      <c r="Q39" s="427" t="s">
        <v>280</v>
      </c>
      <c r="R39" s="428"/>
      <c r="S39" s="195"/>
      <c r="W39" s="439" t="s">
        <v>266</v>
      </c>
      <c r="X39" s="440"/>
      <c r="Y39" s="440"/>
      <c r="Z39" s="440"/>
      <c r="AA39" s="440"/>
      <c r="AB39" s="440"/>
      <c r="AC39" s="440"/>
      <c r="AD39" s="440"/>
      <c r="AE39" s="440"/>
      <c r="AF39" s="445" t="s">
        <v>32</v>
      </c>
      <c r="AG39" s="445" t="s">
        <v>265</v>
      </c>
      <c r="AH39" s="448" t="s">
        <v>316</v>
      </c>
      <c r="AL39" s="451" t="s">
        <v>350</v>
      </c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3"/>
      <c r="AX39" s="460" t="s">
        <v>32</v>
      </c>
      <c r="AY39" s="461"/>
    </row>
    <row r="40" spans="2:51" ht="59.25" customHeight="1">
      <c r="B40" s="421"/>
      <c r="C40" s="429"/>
      <c r="D40" s="430"/>
      <c r="E40" s="429"/>
      <c r="F40" s="430"/>
      <c r="G40" s="429"/>
      <c r="H40" s="430"/>
      <c r="I40" s="435"/>
      <c r="J40" s="436"/>
      <c r="K40" s="429"/>
      <c r="L40" s="430"/>
      <c r="M40" s="429"/>
      <c r="N40" s="430"/>
      <c r="O40" s="435"/>
      <c r="P40" s="436"/>
      <c r="Q40" s="429"/>
      <c r="R40" s="430"/>
      <c r="S40" s="195"/>
      <c r="W40" s="441"/>
      <c r="X40" s="442"/>
      <c r="Y40" s="442"/>
      <c r="Z40" s="442"/>
      <c r="AA40" s="442"/>
      <c r="AB40" s="442"/>
      <c r="AC40" s="442"/>
      <c r="AD40" s="442"/>
      <c r="AE40" s="442"/>
      <c r="AF40" s="446"/>
      <c r="AG40" s="446"/>
      <c r="AH40" s="449"/>
      <c r="AL40" s="454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6"/>
      <c r="AX40" s="462"/>
      <c r="AY40" s="463"/>
    </row>
    <row r="41" spans="2:51" ht="17.25" customHeight="1">
      <c r="B41" s="422"/>
      <c r="C41" s="429"/>
      <c r="D41" s="430"/>
      <c r="E41" s="429"/>
      <c r="F41" s="430"/>
      <c r="G41" s="429"/>
      <c r="H41" s="430"/>
      <c r="I41" s="435"/>
      <c r="J41" s="436"/>
      <c r="K41" s="429"/>
      <c r="L41" s="430"/>
      <c r="M41" s="429"/>
      <c r="N41" s="430"/>
      <c r="O41" s="435"/>
      <c r="P41" s="436"/>
      <c r="Q41" s="429"/>
      <c r="R41" s="430"/>
      <c r="S41" s="195"/>
      <c r="W41" s="441"/>
      <c r="X41" s="442"/>
      <c r="Y41" s="442"/>
      <c r="Z41" s="442"/>
      <c r="AA41" s="442"/>
      <c r="AB41" s="442"/>
      <c r="AC41" s="442"/>
      <c r="AD41" s="442"/>
      <c r="AE41" s="442"/>
      <c r="AF41" s="446"/>
      <c r="AG41" s="446"/>
      <c r="AH41" s="449"/>
      <c r="AL41" s="454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6"/>
      <c r="AX41" s="462"/>
      <c r="AY41" s="463"/>
    </row>
    <row r="42" spans="2:51" ht="39" customHeight="1" thickBot="1">
      <c r="B42" s="423"/>
      <c r="C42" s="431"/>
      <c r="D42" s="432"/>
      <c r="E42" s="431"/>
      <c r="F42" s="432"/>
      <c r="G42" s="431"/>
      <c r="H42" s="432"/>
      <c r="I42" s="437"/>
      <c r="J42" s="438"/>
      <c r="K42" s="431"/>
      <c r="L42" s="432"/>
      <c r="M42" s="431"/>
      <c r="N42" s="432"/>
      <c r="O42" s="437"/>
      <c r="P42" s="438"/>
      <c r="Q42" s="431"/>
      <c r="R42" s="432"/>
      <c r="S42" s="195"/>
      <c r="W42" s="443"/>
      <c r="X42" s="444"/>
      <c r="Y42" s="444"/>
      <c r="Z42" s="444"/>
      <c r="AA42" s="444"/>
      <c r="AB42" s="444"/>
      <c r="AC42" s="444"/>
      <c r="AD42" s="444"/>
      <c r="AE42" s="444"/>
      <c r="AF42" s="447"/>
      <c r="AG42" s="447"/>
      <c r="AH42" s="450"/>
      <c r="AL42" s="457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9"/>
      <c r="AX42" s="464"/>
      <c r="AY42" s="465"/>
    </row>
    <row r="43" spans="2:51" ht="30" customHeight="1" thickBot="1">
      <c r="B43" s="231" t="s">
        <v>198</v>
      </c>
      <c r="C43" s="396">
        <v>30</v>
      </c>
      <c r="D43" s="395"/>
      <c r="E43" s="386">
        <v>2</v>
      </c>
      <c r="F43" s="395"/>
      <c r="G43" s="386">
        <v>6</v>
      </c>
      <c r="H43" s="395"/>
      <c r="I43" s="386">
        <v>2</v>
      </c>
      <c r="J43" s="395"/>
      <c r="K43" s="386"/>
      <c r="L43" s="395"/>
      <c r="M43" s="386"/>
      <c r="N43" s="395"/>
      <c r="O43" s="386">
        <v>12</v>
      </c>
      <c r="P43" s="387"/>
      <c r="Q43" s="388">
        <f>SUM(C43:P43)</f>
        <v>52</v>
      </c>
      <c r="R43" s="389"/>
      <c r="S43" s="196"/>
      <c r="W43" s="476" t="s">
        <v>469</v>
      </c>
      <c r="X43" s="477"/>
      <c r="Y43" s="477"/>
      <c r="Z43" s="477"/>
      <c r="AA43" s="477"/>
      <c r="AB43" s="477"/>
      <c r="AC43" s="477"/>
      <c r="AD43" s="477"/>
      <c r="AE43" s="478"/>
      <c r="AF43" s="258">
        <v>2</v>
      </c>
      <c r="AG43" s="258">
        <v>2</v>
      </c>
      <c r="AH43" s="259">
        <v>3</v>
      </c>
      <c r="AL43" s="405" t="s">
        <v>463</v>
      </c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7"/>
      <c r="AX43" s="408">
        <v>8</v>
      </c>
      <c r="AY43" s="409"/>
    </row>
    <row r="44" spans="2:51" ht="26.25" customHeight="1" thickBot="1">
      <c r="B44" s="232" t="s">
        <v>200</v>
      </c>
      <c r="C44" s="384">
        <v>30</v>
      </c>
      <c r="D44" s="383"/>
      <c r="E44" s="383">
        <v>2</v>
      </c>
      <c r="F44" s="383"/>
      <c r="G44" s="383">
        <v>6</v>
      </c>
      <c r="H44" s="383"/>
      <c r="I44" s="383">
        <v>2</v>
      </c>
      <c r="J44" s="383"/>
      <c r="K44" s="383"/>
      <c r="L44" s="383"/>
      <c r="M44" s="383"/>
      <c r="N44" s="383"/>
      <c r="O44" s="383">
        <v>12</v>
      </c>
      <c r="P44" s="385"/>
      <c r="Q44" s="388">
        <f>SUM(C44:P44)</f>
        <v>52</v>
      </c>
      <c r="R44" s="389"/>
      <c r="S44" s="196"/>
      <c r="W44" s="479" t="s">
        <v>470</v>
      </c>
      <c r="X44" s="480"/>
      <c r="Y44" s="480"/>
      <c r="Z44" s="480"/>
      <c r="AA44" s="480"/>
      <c r="AB44" s="480"/>
      <c r="AC44" s="480"/>
      <c r="AD44" s="480"/>
      <c r="AE44" s="481"/>
      <c r="AF44" s="260">
        <v>4</v>
      </c>
      <c r="AG44" s="260">
        <v>2</v>
      </c>
      <c r="AH44" s="261">
        <v>3</v>
      </c>
      <c r="AL44" s="392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4"/>
      <c r="AX44" s="390"/>
      <c r="AY44" s="391"/>
    </row>
    <row r="45" spans="2:51" ht="24.75" customHeight="1" thickBot="1">
      <c r="B45" s="232" t="s">
        <v>201</v>
      </c>
      <c r="C45" s="384">
        <v>30</v>
      </c>
      <c r="D45" s="383"/>
      <c r="E45" s="383">
        <v>2</v>
      </c>
      <c r="F45" s="383"/>
      <c r="G45" s="383">
        <v>6</v>
      </c>
      <c r="H45" s="383"/>
      <c r="I45" s="383">
        <v>2</v>
      </c>
      <c r="J45" s="383"/>
      <c r="K45" s="383"/>
      <c r="L45" s="383"/>
      <c r="M45" s="383"/>
      <c r="N45" s="383"/>
      <c r="O45" s="383">
        <v>12</v>
      </c>
      <c r="P45" s="385"/>
      <c r="Q45" s="388">
        <f>SUM(C45:P45)</f>
        <v>52</v>
      </c>
      <c r="R45" s="389"/>
      <c r="S45" s="196"/>
      <c r="W45" s="466" t="s">
        <v>475</v>
      </c>
      <c r="X45" s="467"/>
      <c r="Y45" s="467"/>
      <c r="Z45" s="467"/>
      <c r="AA45" s="467"/>
      <c r="AB45" s="467"/>
      <c r="AC45" s="467"/>
      <c r="AD45" s="467"/>
      <c r="AE45" s="468"/>
      <c r="AF45" s="472">
        <v>6</v>
      </c>
      <c r="AG45" s="472">
        <v>2</v>
      </c>
      <c r="AH45" s="474">
        <v>3</v>
      </c>
      <c r="AL45" s="392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4"/>
      <c r="AX45" s="390"/>
      <c r="AY45" s="391"/>
    </row>
    <row r="46" spans="2:51" ht="24.75" customHeight="1" thickBot="1">
      <c r="B46" s="232" t="s">
        <v>345</v>
      </c>
      <c r="C46" s="482">
        <v>26</v>
      </c>
      <c r="D46" s="483"/>
      <c r="E46" s="483">
        <v>2</v>
      </c>
      <c r="F46" s="483"/>
      <c r="G46" s="483">
        <v>5</v>
      </c>
      <c r="H46" s="483"/>
      <c r="I46" s="484">
        <v>2</v>
      </c>
      <c r="J46" s="484"/>
      <c r="K46" s="483">
        <v>4</v>
      </c>
      <c r="L46" s="483"/>
      <c r="M46" s="483">
        <v>1</v>
      </c>
      <c r="N46" s="483"/>
      <c r="O46" s="483">
        <v>3</v>
      </c>
      <c r="P46" s="493"/>
      <c r="Q46" s="388">
        <f>SUM(C46:P46)</f>
        <v>43</v>
      </c>
      <c r="R46" s="389"/>
      <c r="S46" s="196"/>
      <c r="W46" s="469"/>
      <c r="X46" s="470"/>
      <c r="Y46" s="470"/>
      <c r="Z46" s="470"/>
      <c r="AA46" s="470"/>
      <c r="AB46" s="470"/>
      <c r="AC46" s="470"/>
      <c r="AD46" s="470"/>
      <c r="AE46" s="471"/>
      <c r="AF46" s="473"/>
      <c r="AG46" s="473"/>
      <c r="AH46" s="475"/>
      <c r="AL46" s="392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4"/>
      <c r="AX46" s="390"/>
      <c r="AY46" s="391"/>
    </row>
    <row r="47" spans="2:51" ht="26.25" customHeight="1" thickBot="1">
      <c r="B47" s="233" t="s">
        <v>264</v>
      </c>
      <c r="C47" s="388">
        <f>SUM(C43:D46)</f>
        <v>116</v>
      </c>
      <c r="D47" s="389"/>
      <c r="E47" s="388">
        <v>8</v>
      </c>
      <c r="F47" s="389"/>
      <c r="G47" s="388">
        <f>SUM(G43:H46)</f>
        <v>23</v>
      </c>
      <c r="H47" s="389"/>
      <c r="I47" s="388">
        <f>SUM(I43:J46)</f>
        <v>8</v>
      </c>
      <c r="J47" s="389"/>
      <c r="K47" s="388">
        <f>SUM(K43:L46)</f>
        <v>4</v>
      </c>
      <c r="L47" s="389"/>
      <c r="M47" s="388">
        <f>SUM(M43:N46)</f>
        <v>1</v>
      </c>
      <c r="N47" s="389"/>
      <c r="O47" s="388">
        <f>SUM(O43:P46)</f>
        <v>39</v>
      </c>
      <c r="P47" s="389"/>
      <c r="Q47" s="388">
        <f>SUM(Q43:R46)</f>
        <v>199</v>
      </c>
      <c r="R47" s="389"/>
      <c r="S47" s="196"/>
      <c r="W47" s="485" t="s">
        <v>471</v>
      </c>
      <c r="X47" s="486"/>
      <c r="Y47" s="486"/>
      <c r="Z47" s="486"/>
      <c r="AA47" s="486"/>
      <c r="AB47" s="486"/>
      <c r="AC47" s="486"/>
      <c r="AD47" s="486"/>
      <c r="AE47" s="487"/>
      <c r="AF47" s="260">
        <v>8</v>
      </c>
      <c r="AG47" s="260">
        <v>2</v>
      </c>
      <c r="AH47" s="261">
        <v>3</v>
      </c>
      <c r="AL47" s="488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90"/>
      <c r="AX47" s="491"/>
      <c r="AY47" s="492"/>
    </row>
    <row r="48" spans="19:21" ht="24.75" customHeight="1">
      <c r="S48" s="196"/>
      <c r="T48" s="196"/>
      <c r="U48" s="196"/>
    </row>
    <row r="61" spans="24:29" ht="18.75">
      <c r="X61" s="199"/>
      <c r="Y61" s="199"/>
      <c r="Z61" s="199"/>
      <c r="AA61" s="199"/>
      <c r="AB61" s="199"/>
      <c r="AC61" s="199"/>
    </row>
  </sheetData>
  <sheetProtection/>
  <mergeCells count="126">
    <mergeCell ref="O47:P47"/>
    <mergeCell ref="Q47:R47"/>
    <mergeCell ref="W47:AE47"/>
    <mergeCell ref="AL47:AW47"/>
    <mergeCell ref="AX47:AY47"/>
    <mergeCell ref="O46:P46"/>
    <mergeCell ref="Q46:R46"/>
    <mergeCell ref="AL46:AW46"/>
    <mergeCell ref="AX46:AY46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AH39:AH42"/>
    <mergeCell ref="AL39:AW42"/>
    <mergeCell ref="AX39:AY42"/>
    <mergeCell ref="W45:AE46"/>
    <mergeCell ref="AF45:AF46"/>
    <mergeCell ref="AG45:AG46"/>
    <mergeCell ref="AH45:AH46"/>
    <mergeCell ref="W43:AE43"/>
    <mergeCell ref="W44:AE44"/>
    <mergeCell ref="M39:N42"/>
    <mergeCell ref="O39:P42"/>
    <mergeCell ref="Q39:R42"/>
    <mergeCell ref="W39:AE42"/>
    <mergeCell ref="AF39:AF42"/>
    <mergeCell ref="AG39:AG42"/>
    <mergeCell ref="B39:B42"/>
    <mergeCell ref="C39:D42"/>
    <mergeCell ref="E39:F42"/>
    <mergeCell ref="G39:H42"/>
    <mergeCell ref="I39:J42"/>
    <mergeCell ref="K39:L42"/>
    <mergeCell ref="AY23:BB23"/>
    <mergeCell ref="Z32:AB32"/>
    <mergeCell ref="Z33:AB33"/>
    <mergeCell ref="B37:R37"/>
    <mergeCell ref="W37:AH37"/>
    <mergeCell ref="AL37:AY37"/>
    <mergeCell ref="Z23:AC23"/>
    <mergeCell ref="AD23:AG23"/>
    <mergeCell ref="AH23:AK23"/>
    <mergeCell ref="AL23:AP23"/>
    <mergeCell ref="AQ23:AT23"/>
    <mergeCell ref="AU23:AX23"/>
    <mergeCell ref="B23:B26"/>
    <mergeCell ref="C23:G23"/>
    <mergeCell ref="H23:L23"/>
    <mergeCell ref="M23:P23"/>
    <mergeCell ref="Q23:T23"/>
    <mergeCell ref="U23:Y23"/>
    <mergeCell ref="P17:AL17"/>
    <mergeCell ref="AS17:AZ18"/>
    <mergeCell ref="BI17:BO17"/>
    <mergeCell ref="U18:AF18"/>
    <mergeCell ref="BF18:BO18"/>
    <mergeCell ref="O19:AL19"/>
    <mergeCell ref="BH19:BO20"/>
    <mergeCell ref="B21:BB21"/>
    <mergeCell ref="AL43:AW43"/>
    <mergeCell ref="AX43:AY43"/>
    <mergeCell ref="AT1:BB1"/>
    <mergeCell ref="B6:H6"/>
    <mergeCell ref="O9:AL9"/>
    <mergeCell ref="O11:AL11"/>
    <mergeCell ref="AT4:BA4"/>
    <mergeCell ref="L5:AO5"/>
    <mergeCell ref="AT9:AZ9"/>
    <mergeCell ref="L3:AO3"/>
    <mergeCell ref="AT3:BB3"/>
    <mergeCell ref="AU7:AV7"/>
    <mergeCell ref="BF12:BP12"/>
    <mergeCell ref="BI13:BP13"/>
    <mergeCell ref="BF16:BP16"/>
    <mergeCell ref="AT13:AZ13"/>
    <mergeCell ref="U12:AF12"/>
    <mergeCell ref="AU12:AZ12"/>
    <mergeCell ref="O13:AL13"/>
    <mergeCell ref="K43:L43"/>
    <mergeCell ref="M43:N43"/>
    <mergeCell ref="C43:D43"/>
    <mergeCell ref="E43:F43"/>
    <mergeCell ref="AX44:AY44"/>
    <mergeCell ref="AL44:AW44"/>
    <mergeCell ref="Q44:R44"/>
    <mergeCell ref="G43:H43"/>
    <mergeCell ref="I43:J43"/>
    <mergeCell ref="G45:H45"/>
    <mergeCell ref="O44:P44"/>
    <mergeCell ref="O43:P43"/>
    <mergeCell ref="I44:J44"/>
    <mergeCell ref="Q43:R43"/>
    <mergeCell ref="AX45:AY45"/>
    <mergeCell ref="Q45:R45"/>
    <mergeCell ref="AL45:AW45"/>
    <mergeCell ref="O45:P45"/>
    <mergeCell ref="M44:N44"/>
    <mergeCell ref="U10:AF10"/>
    <mergeCell ref="G44:H44"/>
    <mergeCell ref="C45:D45"/>
    <mergeCell ref="M45:N45"/>
    <mergeCell ref="E45:F45"/>
    <mergeCell ref="I45:J45"/>
    <mergeCell ref="K45:L45"/>
    <mergeCell ref="C44:D44"/>
    <mergeCell ref="E44:F44"/>
    <mergeCell ref="K44:L44"/>
    <mergeCell ref="P8:AL8"/>
    <mergeCell ref="B3:K3"/>
    <mergeCell ref="B4:K4"/>
    <mergeCell ref="K7:AO7"/>
    <mergeCell ref="L4:AO4"/>
    <mergeCell ref="AS15:AZ16"/>
    <mergeCell ref="AT11:AZ11"/>
    <mergeCell ref="O15:AL15"/>
    <mergeCell ref="U16:AF16"/>
    <mergeCell ref="AV8:BB8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16"/>
  <sheetViews>
    <sheetView showGridLines="0" showZeros="0" tabSelected="1" view="pageBreakPreview" zoomScale="98" zoomScaleNormal="55" zoomScaleSheetLayoutView="98" zoomScalePageLayoutView="70" workbookViewId="0" topLeftCell="A73">
      <selection activeCell="B81" sqref="B81"/>
    </sheetView>
  </sheetViews>
  <sheetFormatPr defaultColWidth="8.875" defaultRowHeight="12.75"/>
  <cols>
    <col min="1" max="1" width="7.375" style="284" customWidth="1"/>
    <col min="2" max="2" width="53.125" style="284" customWidth="1"/>
    <col min="3" max="3" width="5.75390625" style="284" customWidth="1"/>
    <col min="4" max="4" width="7.25390625" style="284" customWidth="1"/>
    <col min="5" max="5" width="4.75390625" style="284" customWidth="1"/>
    <col min="6" max="6" width="4.375" style="284" customWidth="1"/>
    <col min="7" max="7" width="8.25390625" style="284" customWidth="1"/>
    <col min="8" max="8" width="5.875" style="284" customWidth="1"/>
    <col min="9" max="9" width="6.75390625" style="284" customWidth="1"/>
    <col min="10" max="10" width="7.125" style="284" customWidth="1"/>
    <col min="11" max="11" width="10.625" style="284" customWidth="1"/>
    <col min="12" max="12" width="7.75390625" style="284" customWidth="1"/>
    <col min="13" max="13" width="7.375" style="284" customWidth="1"/>
    <col min="14" max="14" width="6.375" style="284" customWidth="1"/>
    <col min="15" max="15" width="8.00390625" style="284" customWidth="1"/>
    <col min="16" max="16" width="6.25390625" style="284" customWidth="1"/>
    <col min="17" max="17" width="6.00390625" style="284" customWidth="1"/>
    <col min="18" max="18" width="6.25390625" style="284" customWidth="1"/>
    <col min="19" max="19" width="7.625" style="284" customWidth="1"/>
    <col min="20" max="20" width="5.125" style="284" customWidth="1"/>
    <col min="21" max="21" width="6.00390625" style="284" customWidth="1"/>
    <col min="22" max="22" width="5.75390625" style="284" customWidth="1"/>
    <col min="23" max="23" width="6.375" style="284" customWidth="1"/>
    <col min="24" max="24" width="7.375" style="284" customWidth="1"/>
    <col min="25" max="25" width="5.25390625" style="284" customWidth="1"/>
    <col min="26" max="26" width="6.375" style="284" customWidth="1"/>
    <col min="27" max="27" width="5.75390625" style="284" customWidth="1"/>
    <col min="28" max="28" width="6.75390625" style="284" customWidth="1"/>
    <col min="29" max="29" width="6.125" style="284" customWidth="1"/>
    <col min="30" max="30" width="5.00390625" style="284" customWidth="1"/>
    <col min="31" max="31" width="5.75390625" style="284" customWidth="1"/>
    <col min="32" max="32" width="6.00390625" style="284" customWidth="1"/>
    <col min="33" max="33" width="5.75390625" style="284" customWidth="1"/>
    <col min="34" max="34" width="6.75390625" style="284" customWidth="1"/>
    <col min="35" max="35" width="5.125" style="284" customWidth="1"/>
    <col min="36" max="37" width="5.75390625" style="284" customWidth="1"/>
    <col min="38" max="38" width="6.00390625" style="284" customWidth="1"/>
    <col min="39" max="39" width="7.00390625" style="284" customWidth="1"/>
    <col min="40" max="40" width="5.625" style="284" customWidth="1"/>
    <col min="41" max="42" width="5.75390625" style="284" customWidth="1"/>
    <col min="43" max="43" width="6.75390625" style="284" customWidth="1"/>
    <col min="44" max="44" width="7.25390625" style="284" customWidth="1"/>
    <col min="45" max="45" width="7.875" style="284" customWidth="1"/>
    <col min="46" max="47" width="5.75390625" style="284" customWidth="1"/>
    <col min="48" max="48" width="7.25390625" style="284" customWidth="1"/>
    <col min="49" max="49" width="8.875" style="284" customWidth="1"/>
    <col min="50" max="50" width="7.875" style="284" customWidth="1"/>
    <col min="51" max="51" width="7.25390625" style="284" customWidth="1"/>
    <col min="52" max="52" width="5.75390625" style="284" customWidth="1"/>
    <col min="53" max="53" width="7.25390625" style="284" customWidth="1"/>
    <col min="54" max="54" width="9.875" style="284" customWidth="1"/>
    <col min="55" max="55" width="6.00390625" style="284" customWidth="1"/>
    <col min="56" max="56" width="15.375" style="284" customWidth="1"/>
    <col min="57" max="16384" width="8.875" style="284" customWidth="1"/>
  </cols>
  <sheetData>
    <row r="1" spans="38:56" ht="12.75"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</row>
    <row r="3" spans="1:114" ht="28.5" customHeight="1" thickBot="1">
      <c r="A3" s="521" t="s">
        <v>267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</row>
    <row r="4" spans="1:114" ht="39.75" customHeight="1" thickTop="1">
      <c r="A4" s="506" t="s">
        <v>326</v>
      </c>
      <c r="B4" s="509" t="s">
        <v>341</v>
      </c>
      <c r="C4" s="514" t="s">
        <v>261</v>
      </c>
      <c r="D4" s="515"/>
      <c r="E4" s="515"/>
      <c r="F4" s="515"/>
      <c r="G4" s="515"/>
      <c r="H4" s="516"/>
      <c r="I4" s="525" t="s">
        <v>278</v>
      </c>
      <c r="J4" s="517" t="s">
        <v>268</v>
      </c>
      <c r="K4" s="518"/>
      <c r="L4" s="518"/>
      <c r="M4" s="518"/>
      <c r="N4" s="518"/>
      <c r="O4" s="519"/>
      <c r="P4" s="549" t="s">
        <v>347</v>
      </c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1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</row>
    <row r="5" spans="1:114" ht="22.5" customHeight="1">
      <c r="A5" s="507"/>
      <c r="B5" s="510"/>
      <c r="C5" s="497" t="s">
        <v>282</v>
      </c>
      <c r="D5" s="497" t="s">
        <v>284</v>
      </c>
      <c r="E5" s="512" t="s">
        <v>283</v>
      </c>
      <c r="F5" s="513"/>
      <c r="G5" s="500" t="s">
        <v>327</v>
      </c>
      <c r="H5" s="499" t="s">
        <v>343</v>
      </c>
      <c r="I5" s="500"/>
      <c r="J5" s="499" t="s">
        <v>285</v>
      </c>
      <c r="K5" s="522" t="s">
        <v>287</v>
      </c>
      <c r="L5" s="523"/>
      <c r="M5" s="523"/>
      <c r="N5" s="524"/>
      <c r="O5" s="499" t="s">
        <v>288</v>
      </c>
      <c r="P5" s="522" t="s">
        <v>274</v>
      </c>
      <c r="Q5" s="523"/>
      <c r="R5" s="523"/>
      <c r="S5" s="523"/>
      <c r="T5" s="523"/>
      <c r="U5" s="523"/>
      <c r="V5" s="523"/>
      <c r="W5" s="523"/>
      <c r="X5" s="523"/>
      <c r="Y5" s="524"/>
      <c r="Z5" s="522" t="s">
        <v>275</v>
      </c>
      <c r="AA5" s="523"/>
      <c r="AB5" s="523"/>
      <c r="AC5" s="523"/>
      <c r="AD5" s="523"/>
      <c r="AE5" s="523"/>
      <c r="AF5" s="523"/>
      <c r="AG5" s="523"/>
      <c r="AH5" s="523"/>
      <c r="AI5" s="524"/>
      <c r="AJ5" s="522" t="s">
        <v>276</v>
      </c>
      <c r="AK5" s="523"/>
      <c r="AL5" s="523"/>
      <c r="AM5" s="523"/>
      <c r="AN5" s="523"/>
      <c r="AO5" s="523"/>
      <c r="AP5" s="523"/>
      <c r="AQ5" s="523"/>
      <c r="AR5" s="523"/>
      <c r="AS5" s="524"/>
      <c r="AT5" s="522" t="s">
        <v>342</v>
      </c>
      <c r="AU5" s="523"/>
      <c r="AV5" s="523"/>
      <c r="AW5" s="523"/>
      <c r="AX5" s="523"/>
      <c r="AY5" s="523"/>
      <c r="AZ5" s="523"/>
      <c r="BA5" s="523"/>
      <c r="BB5" s="523"/>
      <c r="BC5" s="552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</row>
    <row r="6" spans="1:114" ht="20.25" customHeight="1">
      <c r="A6" s="507"/>
      <c r="B6" s="510"/>
      <c r="C6" s="497"/>
      <c r="D6" s="497"/>
      <c r="E6" s="520" t="s">
        <v>269</v>
      </c>
      <c r="F6" s="520" t="s">
        <v>270</v>
      </c>
      <c r="G6" s="500"/>
      <c r="H6" s="500"/>
      <c r="I6" s="500"/>
      <c r="J6" s="500"/>
      <c r="K6" s="499" t="s">
        <v>286</v>
      </c>
      <c r="L6" s="522" t="s">
        <v>271</v>
      </c>
      <c r="M6" s="523"/>
      <c r="N6" s="524"/>
      <c r="O6" s="500"/>
      <c r="P6" s="522" t="s">
        <v>289</v>
      </c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523"/>
      <c r="AK6" s="523"/>
      <c r="AL6" s="523"/>
      <c r="AM6" s="523"/>
      <c r="AN6" s="523"/>
      <c r="AO6" s="523"/>
      <c r="AP6" s="523"/>
      <c r="AQ6" s="523"/>
      <c r="AR6" s="523"/>
      <c r="AS6" s="523"/>
      <c r="AT6" s="523"/>
      <c r="AU6" s="523"/>
      <c r="AV6" s="523"/>
      <c r="AW6" s="523"/>
      <c r="AX6" s="523"/>
      <c r="AY6" s="523"/>
      <c r="AZ6" s="523"/>
      <c r="BA6" s="523"/>
      <c r="BB6" s="523"/>
      <c r="BC6" s="552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</row>
    <row r="7" spans="1:114" ht="21" customHeight="1">
      <c r="A7" s="507"/>
      <c r="B7" s="510"/>
      <c r="C7" s="497"/>
      <c r="D7" s="497"/>
      <c r="E7" s="497"/>
      <c r="F7" s="497"/>
      <c r="G7" s="500"/>
      <c r="H7" s="500"/>
      <c r="I7" s="500"/>
      <c r="J7" s="500"/>
      <c r="K7" s="500"/>
      <c r="L7" s="499" t="s">
        <v>272</v>
      </c>
      <c r="M7" s="499" t="s">
        <v>323</v>
      </c>
      <c r="N7" s="499" t="s">
        <v>273</v>
      </c>
      <c r="O7" s="500"/>
      <c r="P7" s="522">
        <v>1</v>
      </c>
      <c r="Q7" s="523"/>
      <c r="R7" s="523"/>
      <c r="S7" s="523"/>
      <c r="T7" s="524"/>
      <c r="U7" s="522">
        <f>P7+1</f>
        <v>2</v>
      </c>
      <c r="V7" s="523"/>
      <c r="W7" s="523"/>
      <c r="X7" s="523"/>
      <c r="Y7" s="524"/>
      <c r="Z7" s="522">
        <f>U7+1</f>
        <v>3</v>
      </c>
      <c r="AA7" s="523"/>
      <c r="AB7" s="523"/>
      <c r="AC7" s="523"/>
      <c r="AD7" s="524"/>
      <c r="AE7" s="522">
        <f>Z7+1</f>
        <v>4</v>
      </c>
      <c r="AF7" s="523"/>
      <c r="AG7" s="523"/>
      <c r="AH7" s="523"/>
      <c r="AI7" s="524"/>
      <c r="AJ7" s="522">
        <f>AE7+1</f>
        <v>5</v>
      </c>
      <c r="AK7" s="523"/>
      <c r="AL7" s="523"/>
      <c r="AM7" s="523"/>
      <c r="AN7" s="524"/>
      <c r="AO7" s="522">
        <f>AJ7+1</f>
        <v>6</v>
      </c>
      <c r="AP7" s="523"/>
      <c r="AQ7" s="523"/>
      <c r="AR7" s="523"/>
      <c r="AS7" s="524"/>
      <c r="AT7" s="522">
        <f>AO7+1</f>
        <v>7</v>
      </c>
      <c r="AU7" s="523"/>
      <c r="AV7" s="523"/>
      <c r="AW7" s="523"/>
      <c r="AX7" s="524"/>
      <c r="AY7" s="522">
        <f>AT7+1</f>
        <v>8</v>
      </c>
      <c r="AZ7" s="523"/>
      <c r="BA7" s="523"/>
      <c r="BB7" s="523"/>
      <c r="BC7" s="552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</row>
    <row r="8" spans="1:114" ht="23.25" customHeight="1">
      <c r="A8" s="507"/>
      <c r="B8" s="510"/>
      <c r="C8" s="497"/>
      <c r="D8" s="497"/>
      <c r="E8" s="497"/>
      <c r="F8" s="497"/>
      <c r="G8" s="500"/>
      <c r="H8" s="500"/>
      <c r="I8" s="500"/>
      <c r="J8" s="500"/>
      <c r="K8" s="500"/>
      <c r="L8" s="500"/>
      <c r="M8" s="500"/>
      <c r="N8" s="500"/>
      <c r="O8" s="500"/>
      <c r="P8" s="522" t="s">
        <v>305</v>
      </c>
      <c r="Q8" s="523"/>
      <c r="R8" s="523"/>
      <c r="S8" s="524"/>
      <c r="T8" s="526" t="s">
        <v>351</v>
      </c>
      <c r="U8" s="522" t="s">
        <v>305</v>
      </c>
      <c r="V8" s="523"/>
      <c r="W8" s="523"/>
      <c r="X8" s="524"/>
      <c r="Y8" s="526" t="s">
        <v>351</v>
      </c>
      <c r="Z8" s="522" t="s">
        <v>305</v>
      </c>
      <c r="AA8" s="523"/>
      <c r="AB8" s="523"/>
      <c r="AC8" s="524"/>
      <c r="AD8" s="526" t="s">
        <v>351</v>
      </c>
      <c r="AE8" s="522" t="s">
        <v>305</v>
      </c>
      <c r="AF8" s="523"/>
      <c r="AG8" s="523"/>
      <c r="AH8" s="524"/>
      <c r="AI8" s="526" t="s">
        <v>351</v>
      </c>
      <c r="AJ8" s="553" t="s">
        <v>305</v>
      </c>
      <c r="AK8" s="554"/>
      <c r="AL8" s="554"/>
      <c r="AM8" s="555"/>
      <c r="AN8" s="526" t="s">
        <v>351</v>
      </c>
      <c r="AO8" s="553" t="s">
        <v>305</v>
      </c>
      <c r="AP8" s="554"/>
      <c r="AQ8" s="554"/>
      <c r="AR8" s="555"/>
      <c r="AS8" s="526" t="s">
        <v>351</v>
      </c>
      <c r="AT8" s="553" t="s">
        <v>305</v>
      </c>
      <c r="AU8" s="554"/>
      <c r="AV8" s="554"/>
      <c r="AW8" s="555"/>
      <c r="AX8" s="526" t="s">
        <v>351</v>
      </c>
      <c r="AY8" s="553" t="s">
        <v>305</v>
      </c>
      <c r="AZ8" s="554"/>
      <c r="BA8" s="554"/>
      <c r="BB8" s="555"/>
      <c r="BC8" s="561" t="s">
        <v>351</v>
      </c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</row>
    <row r="9" spans="1:114" ht="81" customHeight="1" thickBot="1">
      <c r="A9" s="508"/>
      <c r="B9" s="511"/>
      <c r="C9" s="498"/>
      <c r="D9" s="498"/>
      <c r="E9" s="498"/>
      <c r="F9" s="498"/>
      <c r="G9" s="501"/>
      <c r="H9" s="501"/>
      <c r="I9" s="501"/>
      <c r="J9" s="501"/>
      <c r="K9" s="501"/>
      <c r="L9" s="501"/>
      <c r="M9" s="501"/>
      <c r="N9" s="501"/>
      <c r="O9" s="501"/>
      <c r="P9" s="286" t="s">
        <v>272</v>
      </c>
      <c r="Q9" s="287" t="s">
        <v>322</v>
      </c>
      <c r="R9" s="286" t="s">
        <v>273</v>
      </c>
      <c r="S9" s="287" t="s">
        <v>288</v>
      </c>
      <c r="T9" s="527"/>
      <c r="U9" s="286" t="s">
        <v>272</v>
      </c>
      <c r="V9" s="288" t="s">
        <v>322</v>
      </c>
      <c r="W9" s="286" t="s">
        <v>273</v>
      </c>
      <c r="X9" s="287" t="s">
        <v>288</v>
      </c>
      <c r="Y9" s="527"/>
      <c r="Z9" s="286" t="s">
        <v>272</v>
      </c>
      <c r="AA9" s="288" t="s">
        <v>322</v>
      </c>
      <c r="AB9" s="286" t="s">
        <v>273</v>
      </c>
      <c r="AC9" s="287" t="s">
        <v>288</v>
      </c>
      <c r="AD9" s="527"/>
      <c r="AE9" s="286" t="s">
        <v>272</v>
      </c>
      <c r="AF9" s="288" t="s">
        <v>322</v>
      </c>
      <c r="AG9" s="286" t="s">
        <v>273</v>
      </c>
      <c r="AH9" s="287" t="s">
        <v>288</v>
      </c>
      <c r="AI9" s="527"/>
      <c r="AJ9" s="286" t="s">
        <v>272</v>
      </c>
      <c r="AK9" s="288" t="s">
        <v>322</v>
      </c>
      <c r="AL9" s="286" t="s">
        <v>273</v>
      </c>
      <c r="AM9" s="287" t="s">
        <v>288</v>
      </c>
      <c r="AN9" s="527"/>
      <c r="AO9" s="286" t="s">
        <v>272</v>
      </c>
      <c r="AP9" s="288" t="s">
        <v>322</v>
      </c>
      <c r="AQ9" s="286" t="s">
        <v>273</v>
      </c>
      <c r="AR9" s="287" t="s">
        <v>288</v>
      </c>
      <c r="AS9" s="527"/>
      <c r="AT9" s="286" t="s">
        <v>272</v>
      </c>
      <c r="AU9" s="288" t="s">
        <v>322</v>
      </c>
      <c r="AV9" s="286" t="s">
        <v>273</v>
      </c>
      <c r="AW9" s="287" t="s">
        <v>288</v>
      </c>
      <c r="AX9" s="527"/>
      <c r="AY9" s="286" t="s">
        <v>272</v>
      </c>
      <c r="AZ9" s="288" t="s">
        <v>322</v>
      </c>
      <c r="BA9" s="286" t="s">
        <v>273</v>
      </c>
      <c r="BB9" s="287" t="s">
        <v>288</v>
      </c>
      <c r="BC9" s="562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</row>
    <row r="10" spans="1:114" ht="24" customHeight="1" thickBot="1" thickTop="1">
      <c r="A10" s="289">
        <v>1</v>
      </c>
      <c r="B10" s="289">
        <f>A10+1</f>
        <v>2</v>
      </c>
      <c r="C10" s="289">
        <f aca="true" t="shared" si="0" ref="C10:O10">B10+1</f>
        <v>3</v>
      </c>
      <c r="D10" s="289">
        <f t="shared" si="0"/>
        <v>4</v>
      </c>
      <c r="E10" s="289">
        <f t="shared" si="0"/>
        <v>5</v>
      </c>
      <c r="F10" s="289">
        <f t="shared" si="0"/>
        <v>6</v>
      </c>
      <c r="G10" s="289">
        <f>F10+1</f>
        <v>7</v>
      </c>
      <c r="H10" s="289">
        <v>8</v>
      </c>
      <c r="I10" s="289">
        <v>9</v>
      </c>
      <c r="J10" s="289">
        <f t="shared" si="0"/>
        <v>10</v>
      </c>
      <c r="K10" s="289">
        <f t="shared" si="0"/>
        <v>11</v>
      </c>
      <c r="L10" s="289">
        <f t="shared" si="0"/>
        <v>12</v>
      </c>
      <c r="M10" s="289">
        <f t="shared" si="0"/>
        <v>13</v>
      </c>
      <c r="N10" s="289">
        <f t="shared" si="0"/>
        <v>14</v>
      </c>
      <c r="O10" s="289">
        <f t="shared" si="0"/>
        <v>15</v>
      </c>
      <c r="P10" s="289">
        <f>O10+1</f>
        <v>16</v>
      </c>
      <c r="Q10" s="289">
        <f aca="true" t="shared" si="1" ref="Q10:BC10">P10+1</f>
        <v>17</v>
      </c>
      <c r="R10" s="289">
        <f t="shared" si="1"/>
        <v>18</v>
      </c>
      <c r="S10" s="289">
        <f t="shared" si="1"/>
        <v>19</v>
      </c>
      <c r="T10" s="289">
        <f t="shared" si="1"/>
        <v>20</v>
      </c>
      <c r="U10" s="289">
        <f t="shared" si="1"/>
        <v>21</v>
      </c>
      <c r="V10" s="289">
        <f t="shared" si="1"/>
        <v>22</v>
      </c>
      <c r="W10" s="289">
        <f t="shared" si="1"/>
        <v>23</v>
      </c>
      <c r="X10" s="289">
        <f t="shared" si="1"/>
        <v>24</v>
      </c>
      <c r="Y10" s="289">
        <f t="shared" si="1"/>
        <v>25</v>
      </c>
      <c r="Z10" s="289">
        <f t="shared" si="1"/>
        <v>26</v>
      </c>
      <c r="AA10" s="289">
        <f t="shared" si="1"/>
        <v>27</v>
      </c>
      <c r="AB10" s="289">
        <f t="shared" si="1"/>
        <v>28</v>
      </c>
      <c r="AC10" s="289">
        <f t="shared" si="1"/>
        <v>29</v>
      </c>
      <c r="AD10" s="289">
        <f t="shared" si="1"/>
        <v>30</v>
      </c>
      <c r="AE10" s="289">
        <f t="shared" si="1"/>
        <v>31</v>
      </c>
      <c r="AF10" s="289">
        <f t="shared" si="1"/>
        <v>32</v>
      </c>
      <c r="AG10" s="289">
        <f t="shared" si="1"/>
        <v>33</v>
      </c>
      <c r="AH10" s="289">
        <f t="shared" si="1"/>
        <v>34</v>
      </c>
      <c r="AI10" s="289">
        <f t="shared" si="1"/>
        <v>35</v>
      </c>
      <c r="AJ10" s="289">
        <f t="shared" si="1"/>
        <v>36</v>
      </c>
      <c r="AK10" s="289">
        <f t="shared" si="1"/>
        <v>37</v>
      </c>
      <c r="AL10" s="289">
        <f t="shared" si="1"/>
        <v>38</v>
      </c>
      <c r="AM10" s="289">
        <f t="shared" si="1"/>
        <v>39</v>
      </c>
      <c r="AN10" s="289">
        <f t="shared" si="1"/>
        <v>40</v>
      </c>
      <c r="AO10" s="289">
        <f t="shared" si="1"/>
        <v>41</v>
      </c>
      <c r="AP10" s="289">
        <f t="shared" si="1"/>
        <v>42</v>
      </c>
      <c r="AQ10" s="289">
        <f t="shared" si="1"/>
        <v>43</v>
      </c>
      <c r="AR10" s="289">
        <f t="shared" si="1"/>
        <v>44</v>
      </c>
      <c r="AS10" s="289">
        <f t="shared" si="1"/>
        <v>45</v>
      </c>
      <c r="AT10" s="289">
        <f t="shared" si="1"/>
        <v>46</v>
      </c>
      <c r="AU10" s="289">
        <f t="shared" si="1"/>
        <v>47</v>
      </c>
      <c r="AV10" s="289">
        <f t="shared" si="1"/>
        <v>48</v>
      </c>
      <c r="AW10" s="289">
        <f t="shared" si="1"/>
        <v>49</v>
      </c>
      <c r="AX10" s="289">
        <f t="shared" si="1"/>
        <v>50</v>
      </c>
      <c r="AY10" s="289">
        <f t="shared" si="1"/>
        <v>51</v>
      </c>
      <c r="AZ10" s="289">
        <f t="shared" si="1"/>
        <v>52</v>
      </c>
      <c r="BA10" s="289">
        <f t="shared" si="1"/>
        <v>53</v>
      </c>
      <c r="BB10" s="289">
        <f t="shared" si="1"/>
        <v>54</v>
      </c>
      <c r="BC10" s="290">
        <f t="shared" si="1"/>
        <v>55</v>
      </c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</row>
    <row r="11" spans="1:114" ht="22.5" customHeight="1" thickTop="1">
      <c r="A11" s="556" t="s">
        <v>352</v>
      </c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7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</row>
    <row r="12" spans="1:114" ht="22.5" customHeight="1" thickBot="1">
      <c r="A12" s="558" t="s">
        <v>354</v>
      </c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</row>
    <row r="13" spans="1:114" ht="22.5" customHeight="1">
      <c r="A13" s="291" t="s">
        <v>419</v>
      </c>
      <c r="B13" s="292" t="s">
        <v>368</v>
      </c>
      <c r="C13" s="291">
        <v>2</v>
      </c>
      <c r="D13" s="291"/>
      <c r="E13" s="291"/>
      <c r="F13" s="291"/>
      <c r="G13" s="291"/>
      <c r="H13" s="291"/>
      <c r="I13" s="291">
        <v>4</v>
      </c>
      <c r="J13" s="293">
        <f>I13*30</f>
        <v>120</v>
      </c>
      <c r="K13" s="293">
        <f>SUM(L13:N13)</f>
        <v>30</v>
      </c>
      <c r="L13" s="291">
        <v>16</v>
      </c>
      <c r="M13" s="291">
        <v>14</v>
      </c>
      <c r="N13" s="291"/>
      <c r="O13" s="294">
        <f>J13-K13</f>
        <v>90</v>
      </c>
      <c r="P13" s="295"/>
      <c r="Q13" s="296"/>
      <c r="R13" s="296"/>
      <c r="S13" s="296"/>
      <c r="T13" s="297"/>
      <c r="U13" s="295">
        <v>16</v>
      </c>
      <c r="V13" s="296">
        <v>14</v>
      </c>
      <c r="W13" s="296"/>
      <c r="X13" s="296">
        <f>O13</f>
        <v>90</v>
      </c>
      <c r="Y13" s="297">
        <v>4</v>
      </c>
      <c r="Z13" s="295"/>
      <c r="AA13" s="296"/>
      <c r="AB13" s="296"/>
      <c r="AC13" s="296"/>
      <c r="AD13" s="297"/>
      <c r="AE13" s="295"/>
      <c r="AF13" s="296"/>
      <c r="AG13" s="296"/>
      <c r="AH13" s="296"/>
      <c r="AI13" s="297"/>
      <c r="AJ13" s="295"/>
      <c r="AK13" s="296"/>
      <c r="AL13" s="296"/>
      <c r="AM13" s="296"/>
      <c r="AN13" s="297"/>
      <c r="AO13" s="295"/>
      <c r="AP13" s="296"/>
      <c r="AQ13" s="296"/>
      <c r="AR13" s="296"/>
      <c r="AS13" s="297"/>
      <c r="AT13" s="295"/>
      <c r="AU13" s="296"/>
      <c r="AV13" s="296"/>
      <c r="AW13" s="296"/>
      <c r="AX13" s="297"/>
      <c r="AY13" s="295"/>
      <c r="AZ13" s="296"/>
      <c r="BA13" s="296"/>
      <c r="BB13" s="296"/>
      <c r="BC13" s="297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</row>
    <row r="14" spans="1:114" ht="22.5" customHeight="1">
      <c r="A14" s="291" t="s">
        <v>420</v>
      </c>
      <c r="B14" s="292" t="s">
        <v>369</v>
      </c>
      <c r="C14" s="291"/>
      <c r="D14" s="291">
        <v>3</v>
      </c>
      <c r="E14" s="291"/>
      <c r="F14" s="291"/>
      <c r="G14" s="291"/>
      <c r="H14" s="291"/>
      <c r="I14" s="291">
        <v>3</v>
      </c>
      <c r="J14" s="293">
        <f aca="true" t="shared" si="2" ref="J14:J25">I14*30</f>
        <v>90</v>
      </c>
      <c r="K14" s="293">
        <f aca="true" t="shared" si="3" ref="K14:K25">SUM(L14:N14)</f>
        <v>30</v>
      </c>
      <c r="L14" s="291">
        <v>16</v>
      </c>
      <c r="M14" s="291">
        <v>14</v>
      </c>
      <c r="N14" s="291"/>
      <c r="O14" s="294">
        <f>J14-K14</f>
        <v>60</v>
      </c>
      <c r="P14" s="298"/>
      <c r="Q14" s="291"/>
      <c r="R14" s="291"/>
      <c r="S14" s="291"/>
      <c r="T14" s="299"/>
      <c r="U14" s="298"/>
      <c r="V14" s="291"/>
      <c r="W14" s="291"/>
      <c r="X14" s="291"/>
      <c r="Y14" s="299"/>
      <c r="Z14" s="298">
        <v>16</v>
      </c>
      <c r="AA14" s="291">
        <v>14</v>
      </c>
      <c r="AB14" s="291"/>
      <c r="AC14" s="291">
        <f>O14</f>
        <v>60</v>
      </c>
      <c r="AD14" s="299">
        <v>3</v>
      </c>
      <c r="AE14" s="298"/>
      <c r="AF14" s="291"/>
      <c r="AG14" s="291"/>
      <c r="AH14" s="291"/>
      <c r="AI14" s="299"/>
      <c r="AJ14" s="298"/>
      <c r="AK14" s="291"/>
      <c r="AL14" s="291"/>
      <c r="AM14" s="291"/>
      <c r="AN14" s="299"/>
      <c r="AO14" s="298"/>
      <c r="AP14" s="291"/>
      <c r="AQ14" s="291"/>
      <c r="AR14" s="291"/>
      <c r="AS14" s="299"/>
      <c r="AT14" s="298"/>
      <c r="AU14" s="291"/>
      <c r="AV14" s="291"/>
      <c r="AW14" s="291"/>
      <c r="AX14" s="299"/>
      <c r="AY14" s="298"/>
      <c r="AZ14" s="291"/>
      <c r="BA14" s="291"/>
      <c r="BB14" s="291"/>
      <c r="BC14" s="29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</row>
    <row r="15" spans="1:114" ht="22.5" customHeight="1">
      <c r="A15" s="291" t="s">
        <v>421</v>
      </c>
      <c r="B15" s="292" t="s">
        <v>370</v>
      </c>
      <c r="C15" s="291">
        <v>4</v>
      </c>
      <c r="D15" s="291"/>
      <c r="E15" s="291"/>
      <c r="F15" s="291"/>
      <c r="G15" s="291"/>
      <c r="H15" s="291"/>
      <c r="I15" s="291">
        <v>4</v>
      </c>
      <c r="J15" s="293">
        <f t="shared" si="2"/>
        <v>120</v>
      </c>
      <c r="K15" s="293">
        <f t="shared" si="3"/>
        <v>30</v>
      </c>
      <c r="L15" s="291">
        <v>16</v>
      </c>
      <c r="M15" s="291">
        <v>14</v>
      </c>
      <c r="N15" s="291"/>
      <c r="O15" s="294">
        <f>J15-K15</f>
        <v>90</v>
      </c>
      <c r="P15" s="298"/>
      <c r="Q15" s="291"/>
      <c r="R15" s="291"/>
      <c r="S15" s="291"/>
      <c r="T15" s="299"/>
      <c r="U15" s="298"/>
      <c r="V15" s="291"/>
      <c r="W15" s="291"/>
      <c r="X15" s="291"/>
      <c r="Y15" s="299"/>
      <c r="Z15" s="298"/>
      <c r="AA15" s="291"/>
      <c r="AB15" s="291"/>
      <c r="AC15" s="291"/>
      <c r="AD15" s="299"/>
      <c r="AE15" s="298">
        <v>16</v>
      </c>
      <c r="AF15" s="291">
        <v>14</v>
      </c>
      <c r="AG15" s="291"/>
      <c r="AH15" s="291">
        <f>O15</f>
        <v>90</v>
      </c>
      <c r="AI15" s="299">
        <v>4</v>
      </c>
      <c r="AJ15" s="298"/>
      <c r="AK15" s="291"/>
      <c r="AL15" s="291"/>
      <c r="AM15" s="291"/>
      <c r="AN15" s="299"/>
      <c r="AO15" s="298"/>
      <c r="AP15" s="291"/>
      <c r="AQ15" s="291"/>
      <c r="AR15" s="291"/>
      <c r="AS15" s="299"/>
      <c r="AT15" s="298"/>
      <c r="AU15" s="291"/>
      <c r="AV15" s="291"/>
      <c r="AW15" s="291"/>
      <c r="AX15" s="299"/>
      <c r="AY15" s="298"/>
      <c r="AZ15" s="291"/>
      <c r="BA15" s="291"/>
      <c r="BB15" s="291"/>
      <c r="BC15" s="29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</row>
    <row r="16" spans="1:114" ht="40.5" customHeight="1">
      <c r="A16" s="291" t="s">
        <v>422</v>
      </c>
      <c r="B16" s="292" t="s">
        <v>371</v>
      </c>
      <c r="C16" s="291"/>
      <c r="D16" s="291">
        <v>5</v>
      </c>
      <c r="E16" s="291"/>
      <c r="F16" s="291"/>
      <c r="G16" s="291"/>
      <c r="H16" s="291"/>
      <c r="I16" s="291">
        <v>3</v>
      </c>
      <c r="J16" s="293">
        <f t="shared" si="2"/>
        <v>90</v>
      </c>
      <c r="K16" s="293">
        <f t="shared" si="3"/>
        <v>30</v>
      </c>
      <c r="L16" s="291"/>
      <c r="M16" s="291">
        <v>30</v>
      </c>
      <c r="N16" s="291"/>
      <c r="O16" s="294">
        <f>J16-K16</f>
        <v>60</v>
      </c>
      <c r="P16" s="298"/>
      <c r="Q16" s="291"/>
      <c r="R16" s="291"/>
      <c r="S16" s="291"/>
      <c r="T16" s="299"/>
      <c r="U16" s="298"/>
      <c r="V16" s="291"/>
      <c r="W16" s="291"/>
      <c r="X16" s="291"/>
      <c r="Y16" s="299"/>
      <c r="Z16" s="298"/>
      <c r="AA16" s="291"/>
      <c r="AB16" s="291"/>
      <c r="AC16" s="291"/>
      <c r="AD16" s="299"/>
      <c r="AE16" s="298"/>
      <c r="AF16" s="291"/>
      <c r="AG16" s="291"/>
      <c r="AH16" s="291"/>
      <c r="AI16" s="299"/>
      <c r="AJ16" s="298"/>
      <c r="AK16" s="291">
        <v>30</v>
      </c>
      <c r="AL16" s="291"/>
      <c r="AM16" s="291">
        <f>O16</f>
        <v>60</v>
      </c>
      <c r="AN16" s="299">
        <v>3</v>
      </c>
      <c r="AO16" s="298"/>
      <c r="AP16" s="291"/>
      <c r="AQ16" s="291"/>
      <c r="AR16" s="291"/>
      <c r="AS16" s="299"/>
      <c r="AT16" s="298"/>
      <c r="AU16" s="291"/>
      <c r="AV16" s="291"/>
      <c r="AW16" s="291"/>
      <c r="AX16" s="299"/>
      <c r="AY16" s="298"/>
      <c r="AZ16" s="291"/>
      <c r="BA16" s="291"/>
      <c r="BB16" s="291"/>
      <c r="BC16" s="29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</row>
    <row r="17" spans="1:114" ht="37.5" customHeight="1">
      <c r="A17" s="291" t="s">
        <v>423</v>
      </c>
      <c r="B17" s="292" t="s">
        <v>372</v>
      </c>
      <c r="C17" s="291"/>
      <c r="D17" s="291" t="s">
        <v>415</v>
      </c>
      <c r="E17" s="291"/>
      <c r="F17" s="291"/>
      <c r="G17" s="291"/>
      <c r="H17" s="291"/>
      <c r="I17" s="291">
        <v>16</v>
      </c>
      <c r="J17" s="293">
        <f>I17*30</f>
        <v>480</v>
      </c>
      <c r="K17" s="293">
        <f t="shared" si="3"/>
        <v>160</v>
      </c>
      <c r="L17" s="291"/>
      <c r="M17" s="291">
        <v>160</v>
      </c>
      <c r="N17" s="291"/>
      <c r="O17" s="294">
        <f>J17-K17</f>
        <v>320</v>
      </c>
      <c r="P17" s="300"/>
      <c r="Q17" s="291">
        <v>20</v>
      </c>
      <c r="R17" s="291"/>
      <c r="S17" s="291">
        <v>40</v>
      </c>
      <c r="T17" s="301">
        <v>2</v>
      </c>
      <c r="U17" s="300"/>
      <c r="V17" s="291">
        <v>20</v>
      </c>
      <c r="W17" s="291"/>
      <c r="X17" s="291">
        <v>40</v>
      </c>
      <c r="Y17" s="301">
        <v>2</v>
      </c>
      <c r="Z17" s="300"/>
      <c r="AA17" s="291">
        <v>20</v>
      </c>
      <c r="AB17" s="291"/>
      <c r="AC17" s="291">
        <v>40</v>
      </c>
      <c r="AD17" s="301">
        <v>2</v>
      </c>
      <c r="AE17" s="300"/>
      <c r="AF17" s="291">
        <v>20</v>
      </c>
      <c r="AG17" s="291"/>
      <c r="AH17" s="291">
        <v>40</v>
      </c>
      <c r="AI17" s="301">
        <v>2</v>
      </c>
      <c r="AJ17" s="300"/>
      <c r="AK17" s="291">
        <v>20</v>
      </c>
      <c r="AL17" s="291"/>
      <c r="AM17" s="291">
        <v>40</v>
      </c>
      <c r="AN17" s="301">
        <v>2</v>
      </c>
      <c r="AO17" s="300"/>
      <c r="AP17" s="291">
        <v>20</v>
      </c>
      <c r="AQ17" s="291"/>
      <c r="AR17" s="291">
        <v>40</v>
      </c>
      <c r="AS17" s="301">
        <v>2</v>
      </c>
      <c r="AT17" s="300"/>
      <c r="AU17" s="291">
        <v>20</v>
      </c>
      <c r="AV17" s="291"/>
      <c r="AW17" s="291">
        <v>40</v>
      </c>
      <c r="AX17" s="301">
        <v>2</v>
      </c>
      <c r="AY17" s="300"/>
      <c r="AZ17" s="291">
        <v>20</v>
      </c>
      <c r="BA17" s="291"/>
      <c r="BB17" s="291">
        <v>40</v>
      </c>
      <c r="BC17" s="301">
        <v>2</v>
      </c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</row>
    <row r="18" spans="1:114" ht="39.75" customHeight="1">
      <c r="A18" s="291" t="s">
        <v>424</v>
      </c>
      <c r="B18" s="292" t="s">
        <v>410</v>
      </c>
      <c r="C18" s="291"/>
      <c r="D18" s="291">
        <v>4</v>
      </c>
      <c r="E18" s="291"/>
      <c r="F18" s="291"/>
      <c r="G18" s="291"/>
      <c r="H18" s="291"/>
      <c r="I18" s="291">
        <v>3</v>
      </c>
      <c r="J18" s="293">
        <f>I18*30</f>
        <v>90</v>
      </c>
      <c r="K18" s="293">
        <f t="shared" si="3"/>
        <v>30</v>
      </c>
      <c r="L18" s="291">
        <v>16</v>
      </c>
      <c r="M18" s="291">
        <v>14</v>
      </c>
      <c r="N18" s="291"/>
      <c r="O18" s="294">
        <v>60</v>
      </c>
      <c r="P18" s="300"/>
      <c r="Q18" s="291"/>
      <c r="R18" s="291"/>
      <c r="S18" s="291"/>
      <c r="T18" s="301"/>
      <c r="U18" s="300"/>
      <c r="V18" s="291"/>
      <c r="W18" s="291"/>
      <c r="X18" s="291"/>
      <c r="Y18" s="301"/>
      <c r="Z18" s="300"/>
      <c r="AA18" s="291"/>
      <c r="AB18" s="291"/>
      <c r="AC18" s="291"/>
      <c r="AD18" s="301"/>
      <c r="AE18" s="300">
        <v>16</v>
      </c>
      <c r="AF18" s="291">
        <v>14</v>
      </c>
      <c r="AG18" s="291"/>
      <c r="AH18" s="291">
        <v>60</v>
      </c>
      <c r="AI18" s="301">
        <v>3</v>
      </c>
      <c r="AJ18" s="300"/>
      <c r="AK18" s="291"/>
      <c r="AL18" s="291"/>
      <c r="AM18" s="291"/>
      <c r="AN18" s="301"/>
      <c r="AO18" s="300"/>
      <c r="AP18" s="291"/>
      <c r="AQ18" s="291"/>
      <c r="AR18" s="291"/>
      <c r="AS18" s="301"/>
      <c r="AT18" s="300"/>
      <c r="AU18" s="291"/>
      <c r="AV18" s="291"/>
      <c r="AW18" s="291"/>
      <c r="AX18" s="301"/>
      <c r="AY18" s="298"/>
      <c r="AZ18" s="291"/>
      <c r="BA18" s="291"/>
      <c r="BB18" s="291"/>
      <c r="BC18" s="29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</row>
    <row r="19" spans="1:114" ht="26.25" customHeight="1">
      <c r="A19" s="291" t="s">
        <v>425</v>
      </c>
      <c r="B19" s="302" t="s">
        <v>411</v>
      </c>
      <c r="C19" s="291"/>
      <c r="D19" s="291">
        <v>2</v>
      </c>
      <c r="E19" s="291"/>
      <c r="F19" s="291"/>
      <c r="G19" s="291"/>
      <c r="H19" s="291"/>
      <c r="I19" s="291">
        <v>3</v>
      </c>
      <c r="J19" s="293">
        <f>I19*30</f>
        <v>90</v>
      </c>
      <c r="K19" s="293">
        <f t="shared" si="3"/>
        <v>30</v>
      </c>
      <c r="L19" s="291">
        <v>16</v>
      </c>
      <c r="M19" s="291">
        <v>14</v>
      </c>
      <c r="N19" s="291"/>
      <c r="O19" s="294">
        <v>60</v>
      </c>
      <c r="P19" s="300"/>
      <c r="Q19" s="291"/>
      <c r="R19" s="291"/>
      <c r="S19" s="291"/>
      <c r="T19" s="301"/>
      <c r="U19" s="300">
        <v>16</v>
      </c>
      <c r="V19" s="291">
        <v>14</v>
      </c>
      <c r="W19" s="291"/>
      <c r="X19" s="291">
        <v>60</v>
      </c>
      <c r="Y19" s="301">
        <v>3</v>
      </c>
      <c r="Z19" s="300"/>
      <c r="AA19" s="291"/>
      <c r="AB19" s="291"/>
      <c r="AC19" s="291"/>
      <c r="AD19" s="301"/>
      <c r="AE19" s="300"/>
      <c r="AF19" s="291"/>
      <c r="AG19" s="291"/>
      <c r="AH19" s="291"/>
      <c r="AI19" s="301"/>
      <c r="AJ19" s="300"/>
      <c r="AK19" s="291"/>
      <c r="AL19" s="291"/>
      <c r="AM19" s="291"/>
      <c r="AN19" s="301"/>
      <c r="AO19" s="300"/>
      <c r="AP19" s="291"/>
      <c r="AQ19" s="291"/>
      <c r="AR19" s="291"/>
      <c r="AS19" s="301"/>
      <c r="AT19" s="300"/>
      <c r="AU19" s="291"/>
      <c r="AV19" s="291"/>
      <c r="AW19" s="291"/>
      <c r="AX19" s="301"/>
      <c r="AY19" s="298"/>
      <c r="AZ19" s="291"/>
      <c r="BA19" s="291"/>
      <c r="BB19" s="291"/>
      <c r="BC19" s="29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</row>
    <row r="20" spans="1:114" ht="26.25" customHeight="1">
      <c r="A20" s="291" t="s">
        <v>426</v>
      </c>
      <c r="B20" s="302" t="s">
        <v>412</v>
      </c>
      <c r="C20" s="291"/>
      <c r="D20" s="291">
        <v>6</v>
      </c>
      <c r="E20" s="291"/>
      <c r="F20" s="291"/>
      <c r="G20" s="291"/>
      <c r="H20" s="291"/>
      <c r="I20" s="291">
        <v>3</v>
      </c>
      <c r="J20" s="293">
        <f>I20*30</f>
        <v>90</v>
      </c>
      <c r="K20" s="293">
        <f t="shared" si="3"/>
        <v>30</v>
      </c>
      <c r="L20" s="291">
        <v>16</v>
      </c>
      <c r="M20" s="291">
        <v>14</v>
      </c>
      <c r="N20" s="291"/>
      <c r="O20" s="294">
        <v>60</v>
      </c>
      <c r="P20" s="300"/>
      <c r="Q20" s="291"/>
      <c r="R20" s="291"/>
      <c r="S20" s="291"/>
      <c r="T20" s="301"/>
      <c r="U20" s="300"/>
      <c r="V20" s="291"/>
      <c r="W20" s="291"/>
      <c r="X20" s="291"/>
      <c r="Y20" s="301"/>
      <c r="Z20" s="300"/>
      <c r="AA20" s="291"/>
      <c r="AB20" s="291"/>
      <c r="AC20" s="291"/>
      <c r="AD20" s="301"/>
      <c r="AE20" s="300"/>
      <c r="AF20" s="291"/>
      <c r="AG20" s="291"/>
      <c r="AH20" s="291"/>
      <c r="AI20" s="301"/>
      <c r="AJ20" s="300"/>
      <c r="AK20" s="291"/>
      <c r="AL20" s="291"/>
      <c r="AM20" s="291"/>
      <c r="AN20" s="301"/>
      <c r="AO20" s="300">
        <v>16</v>
      </c>
      <c r="AP20" s="291">
        <v>14</v>
      </c>
      <c r="AQ20" s="291"/>
      <c r="AR20" s="291">
        <v>60</v>
      </c>
      <c r="AS20" s="301">
        <v>3</v>
      </c>
      <c r="AT20" s="300"/>
      <c r="AU20" s="291"/>
      <c r="AV20" s="291"/>
      <c r="AW20" s="291"/>
      <c r="AX20" s="301"/>
      <c r="AY20" s="298"/>
      <c r="AZ20" s="291"/>
      <c r="BA20" s="291"/>
      <c r="BB20" s="291"/>
      <c r="BC20" s="29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</row>
    <row r="21" spans="1:114" ht="26.25" customHeight="1">
      <c r="A21" s="291" t="s">
        <v>427</v>
      </c>
      <c r="B21" s="302" t="s">
        <v>413</v>
      </c>
      <c r="C21" s="291"/>
      <c r="D21" s="291">
        <v>7</v>
      </c>
      <c r="E21" s="291"/>
      <c r="F21" s="291"/>
      <c r="G21" s="291"/>
      <c r="H21" s="291"/>
      <c r="I21" s="291">
        <v>3</v>
      </c>
      <c r="J21" s="293">
        <f>I21*30</f>
        <v>90</v>
      </c>
      <c r="K21" s="293">
        <f t="shared" si="3"/>
        <v>30</v>
      </c>
      <c r="L21" s="291">
        <v>16</v>
      </c>
      <c r="M21" s="291">
        <v>14</v>
      </c>
      <c r="N21" s="291"/>
      <c r="O21" s="294">
        <v>60</v>
      </c>
      <c r="P21" s="300"/>
      <c r="Q21" s="291"/>
      <c r="R21" s="291"/>
      <c r="S21" s="291"/>
      <c r="T21" s="301"/>
      <c r="U21" s="300"/>
      <c r="V21" s="291"/>
      <c r="W21" s="291"/>
      <c r="X21" s="291"/>
      <c r="Y21" s="301"/>
      <c r="Z21" s="300"/>
      <c r="AA21" s="291"/>
      <c r="AB21" s="291"/>
      <c r="AC21" s="291"/>
      <c r="AD21" s="301"/>
      <c r="AE21" s="300"/>
      <c r="AF21" s="291"/>
      <c r="AG21" s="291"/>
      <c r="AH21" s="291"/>
      <c r="AI21" s="301"/>
      <c r="AJ21" s="300"/>
      <c r="AK21" s="291"/>
      <c r="AL21" s="291"/>
      <c r="AM21" s="291"/>
      <c r="AN21" s="301"/>
      <c r="AO21" s="300"/>
      <c r="AP21" s="291"/>
      <c r="AQ21" s="291"/>
      <c r="AR21" s="291"/>
      <c r="AS21" s="301"/>
      <c r="AT21" s="300">
        <v>16</v>
      </c>
      <c r="AU21" s="291">
        <v>14</v>
      </c>
      <c r="AV21" s="291"/>
      <c r="AW21" s="291">
        <v>60</v>
      </c>
      <c r="AX21" s="301">
        <v>3</v>
      </c>
      <c r="AY21" s="298"/>
      <c r="AZ21" s="291"/>
      <c r="BA21" s="291"/>
      <c r="BB21" s="291"/>
      <c r="BC21" s="29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</row>
    <row r="22" spans="1:114" ht="22.5" customHeight="1">
      <c r="A22" s="291" t="s">
        <v>428</v>
      </c>
      <c r="B22" s="292" t="s">
        <v>482</v>
      </c>
      <c r="C22" s="291" t="s">
        <v>396</v>
      </c>
      <c r="D22" s="291"/>
      <c r="E22" s="291"/>
      <c r="F22" s="291"/>
      <c r="G22" s="291" t="s">
        <v>396</v>
      </c>
      <c r="H22" s="291"/>
      <c r="I22" s="291">
        <v>10</v>
      </c>
      <c r="J22" s="293">
        <f t="shared" si="2"/>
        <v>300</v>
      </c>
      <c r="K22" s="293">
        <f t="shared" si="3"/>
        <v>80</v>
      </c>
      <c r="L22" s="291">
        <f>P22+U22</f>
        <v>52</v>
      </c>
      <c r="M22" s="291">
        <f>V22</f>
        <v>0</v>
      </c>
      <c r="N22" s="291">
        <f>R22+W22</f>
        <v>28</v>
      </c>
      <c r="O22" s="294">
        <f>J22-K22</f>
        <v>220</v>
      </c>
      <c r="P22" s="300">
        <v>26</v>
      </c>
      <c r="Q22" s="291"/>
      <c r="R22" s="291">
        <v>14</v>
      </c>
      <c r="S22" s="291">
        <v>110</v>
      </c>
      <c r="T22" s="301">
        <v>5</v>
      </c>
      <c r="U22" s="300">
        <v>26</v>
      </c>
      <c r="V22" s="291"/>
      <c r="W22" s="291">
        <v>14</v>
      </c>
      <c r="X22" s="291">
        <v>110</v>
      </c>
      <c r="Y22" s="301">
        <v>5</v>
      </c>
      <c r="Z22" s="300"/>
      <c r="AA22" s="291"/>
      <c r="AB22" s="291"/>
      <c r="AC22" s="291"/>
      <c r="AD22" s="301"/>
      <c r="AE22" s="300"/>
      <c r="AF22" s="291"/>
      <c r="AG22" s="291"/>
      <c r="AH22" s="291"/>
      <c r="AI22" s="301"/>
      <c r="AJ22" s="300"/>
      <c r="AK22" s="291"/>
      <c r="AL22" s="291"/>
      <c r="AM22" s="291"/>
      <c r="AN22" s="301"/>
      <c r="AO22" s="300"/>
      <c r="AP22" s="291"/>
      <c r="AQ22" s="291"/>
      <c r="AR22" s="291"/>
      <c r="AS22" s="301"/>
      <c r="AT22" s="300"/>
      <c r="AU22" s="291"/>
      <c r="AV22" s="291"/>
      <c r="AW22" s="291"/>
      <c r="AX22" s="301"/>
      <c r="AY22" s="298"/>
      <c r="AZ22" s="291"/>
      <c r="BA22" s="291"/>
      <c r="BB22" s="291"/>
      <c r="BC22" s="29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</row>
    <row r="23" spans="1:114" ht="22.5" customHeight="1">
      <c r="A23" s="291" t="s">
        <v>429</v>
      </c>
      <c r="B23" s="292" t="s">
        <v>483</v>
      </c>
      <c r="C23" s="291" t="s">
        <v>455</v>
      </c>
      <c r="D23" s="291"/>
      <c r="E23" s="291"/>
      <c r="F23" s="291"/>
      <c r="G23" s="291">
        <v>3</v>
      </c>
      <c r="H23" s="291"/>
      <c r="I23" s="291">
        <v>12</v>
      </c>
      <c r="J23" s="293">
        <f t="shared" si="2"/>
        <v>360</v>
      </c>
      <c r="K23" s="293">
        <f t="shared" si="3"/>
        <v>90</v>
      </c>
      <c r="L23" s="291">
        <f>P23+U23+Z23</f>
        <v>48</v>
      </c>
      <c r="M23" s="291"/>
      <c r="N23" s="291">
        <f>R23+W23+AB23</f>
        <v>42</v>
      </c>
      <c r="O23" s="294">
        <f>J23-K23</f>
        <v>270</v>
      </c>
      <c r="P23" s="300">
        <v>16</v>
      </c>
      <c r="Q23" s="291"/>
      <c r="R23" s="291">
        <v>14</v>
      </c>
      <c r="S23" s="291">
        <v>90</v>
      </c>
      <c r="T23" s="301">
        <v>4</v>
      </c>
      <c r="U23" s="300">
        <v>16</v>
      </c>
      <c r="V23" s="291"/>
      <c r="W23" s="291">
        <v>14</v>
      </c>
      <c r="X23" s="291">
        <v>90</v>
      </c>
      <c r="Y23" s="301">
        <v>4</v>
      </c>
      <c r="Z23" s="300">
        <v>16</v>
      </c>
      <c r="AA23" s="291"/>
      <c r="AB23" s="291">
        <v>14</v>
      </c>
      <c r="AC23" s="291">
        <v>90</v>
      </c>
      <c r="AD23" s="301">
        <v>4</v>
      </c>
      <c r="AE23" s="300"/>
      <c r="AF23" s="291"/>
      <c r="AG23" s="291"/>
      <c r="AH23" s="291"/>
      <c r="AI23" s="301"/>
      <c r="AJ23" s="300"/>
      <c r="AK23" s="291"/>
      <c r="AL23" s="291"/>
      <c r="AM23" s="291"/>
      <c r="AN23" s="301"/>
      <c r="AO23" s="300"/>
      <c r="AP23" s="291"/>
      <c r="AQ23" s="291"/>
      <c r="AR23" s="291"/>
      <c r="AS23" s="301"/>
      <c r="AT23" s="300"/>
      <c r="AU23" s="291"/>
      <c r="AV23" s="291"/>
      <c r="AW23" s="291"/>
      <c r="AX23" s="301"/>
      <c r="AY23" s="298"/>
      <c r="AZ23" s="291"/>
      <c r="BA23" s="291"/>
      <c r="BB23" s="291"/>
      <c r="BC23" s="29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</row>
    <row r="24" spans="1:114" ht="22.5" customHeight="1">
      <c r="A24" s="291" t="s">
        <v>430</v>
      </c>
      <c r="B24" s="292" t="s">
        <v>489</v>
      </c>
      <c r="C24" s="291"/>
      <c r="D24" s="291">
        <v>3</v>
      </c>
      <c r="E24" s="291"/>
      <c r="F24" s="291"/>
      <c r="G24" s="291">
        <v>3</v>
      </c>
      <c r="H24" s="291"/>
      <c r="I24" s="291">
        <v>3</v>
      </c>
      <c r="J24" s="293">
        <f t="shared" si="2"/>
        <v>90</v>
      </c>
      <c r="K24" s="293">
        <f t="shared" si="3"/>
        <v>30</v>
      </c>
      <c r="L24" s="291">
        <v>16</v>
      </c>
      <c r="M24" s="291"/>
      <c r="N24" s="291">
        <v>14</v>
      </c>
      <c r="O24" s="294">
        <v>60</v>
      </c>
      <c r="P24" s="300"/>
      <c r="Q24" s="291"/>
      <c r="R24" s="291"/>
      <c r="S24" s="291"/>
      <c r="T24" s="301"/>
      <c r="U24" s="300"/>
      <c r="V24" s="291"/>
      <c r="W24" s="291"/>
      <c r="X24" s="291"/>
      <c r="Y24" s="301"/>
      <c r="Z24" s="300">
        <v>16</v>
      </c>
      <c r="AA24" s="291"/>
      <c r="AB24" s="291">
        <v>14</v>
      </c>
      <c r="AC24" s="291">
        <v>60</v>
      </c>
      <c r="AD24" s="301">
        <v>3</v>
      </c>
      <c r="AE24" s="300"/>
      <c r="AF24" s="291"/>
      <c r="AG24" s="291"/>
      <c r="AH24" s="291"/>
      <c r="AI24" s="301"/>
      <c r="AJ24" s="300"/>
      <c r="AK24" s="291"/>
      <c r="AL24" s="291"/>
      <c r="AM24" s="291"/>
      <c r="AN24" s="301"/>
      <c r="AO24" s="300"/>
      <c r="AP24" s="291"/>
      <c r="AQ24" s="291"/>
      <c r="AR24" s="291"/>
      <c r="AS24" s="301"/>
      <c r="AT24" s="300"/>
      <c r="AU24" s="291"/>
      <c r="AV24" s="291"/>
      <c r="AW24" s="291"/>
      <c r="AX24" s="301"/>
      <c r="AY24" s="298"/>
      <c r="AZ24" s="291"/>
      <c r="BA24" s="291"/>
      <c r="BB24" s="291"/>
      <c r="BC24" s="29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</row>
    <row r="25" spans="1:114" ht="22.5" customHeight="1">
      <c r="A25" s="291" t="s">
        <v>431</v>
      </c>
      <c r="B25" s="292" t="s">
        <v>380</v>
      </c>
      <c r="C25" s="291"/>
      <c r="D25" s="291" t="s">
        <v>414</v>
      </c>
      <c r="E25" s="291"/>
      <c r="F25" s="291"/>
      <c r="G25" s="291"/>
      <c r="H25" s="291"/>
      <c r="I25" s="291">
        <v>12</v>
      </c>
      <c r="J25" s="293">
        <f t="shared" si="2"/>
        <v>360</v>
      </c>
      <c r="K25" s="293">
        <f t="shared" si="3"/>
        <v>240</v>
      </c>
      <c r="L25" s="291"/>
      <c r="M25" s="291">
        <v>240</v>
      </c>
      <c r="N25" s="291"/>
      <c r="O25" s="294">
        <v>120</v>
      </c>
      <c r="P25" s="300"/>
      <c r="Q25" s="291">
        <v>64</v>
      </c>
      <c r="R25" s="291"/>
      <c r="S25" s="291">
        <v>26</v>
      </c>
      <c r="T25" s="301">
        <v>3</v>
      </c>
      <c r="U25" s="300"/>
      <c r="V25" s="291">
        <v>56</v>
      </c>
      <c r="W25" s="291"/>
      <c r="X25" s="291">
        <v>34</v>
      </c>
      <c r="Y25" s="301">
        <v>3</v>
      </c>
      <c r="Z25" s="300"/>
      <c r="AA25" s="291">
        <v>64</v>
      </c>
      <c r="AB25" s="291"/>
      <c r="AC25" s="291">
        <v>26</v>
      </c>
      <c r="AD25" s="301">
        <v>3</v>
      </c>
      <c r="AE25" s="300"/>
      <c r="AF25" s="291">
        <v>56</v>
      </c>
      <c r="AG25" s="291"/>
      <c r="AH25" s="291">
        <v>34</v>
      </c>
      <c r="AI25" s="301">
        <v>3</v>
      </c>
      <c r="AJ25" s="300"/>
      <c r="AK25" s="291"/>
      <c r="AL25" s="291"/>
      <c r="AM25" s="291"/>
      <c r="AN25" s="301"/>
      <c r="AO25" s="300"/>
      <c r="AP25" s="291"/>
      <c r="AQ25" s="291"/>
      <c r="AR25" s="291"/>
      <c r="AS25" s="301"/>
      <c r="AT25" s="300"/>
      <c r="AU25" s="291"/>
      <c r="AV25" s="291"/>
      <c r="AW25" s="291"/>
      <c r="AX25" s="301"/>
      <c r="AY25" s="298"/>
      <c r="AZ25" s="291"/>
      <c r="BA25" s="291"/>
      <c r="BB25" s="291"/>
      <c r="BC25" s="29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</row>
    <row r="26" spans="1:114" ht="22.5" customHeight="1" thickBot="1">
      <c r="A26" s="291"/>
      <c r="B26" s="292"/>
      <c r="C26" s="291"/>
      <c r="D26" s="291"/>
      <c r="E26" s="291"/>
      <c r="F26" s="291"/>
      <c r="G26" s="291"/>
      <c r="H26" s="291"/>
      <c r="I26" s="291"/>
      <c r="J26" s="293"/>
      <c r="K26" s="293"/>
      <c r="L26" s="291"/>
      <c r="M26" s="291"/>
      <c r="N26" s="291"/>
      <c r="O26" s="294">
        <f>J26-K26</f>
        <v>0</v>
      </c>
      <c r="P26" s="303"/>
      <c r="Q26" s="304"/>
      <c r="R26" s="304"/>
      <c r="S26" s="304"/>
      <c r="T26" s="305"/>
      <c r="U26" s="303"/>
      <c r="V26" s="304"/>
      <c r="W26" s="304"/>
      <c r="X26" s="304"/>
      <c r="Y26" s="305"/>
      <c r="Z26" s="303"/>
      <c r="AA26" s="304"/>
      <c r="AB26" s="304"/>
      <c r="AC26" s="304"/>
      <c r="AD26" s="305"/>
      <c r="AE26" s="303"/>
      <c r="AF26" s="304"/>
      <c r="AG26" s="304"/>
      <c r="AH26" s="304"/>
      <c r="AI26" s="305"/>
      <c r="AJ26" s="303"/>
      <c r="AK26" s="304"/>
      <c r="AL26" s="304"/>
      <c r="AM26" s="304"/>
      <c r="AN26" s="305"/>
      <c r="AO26" s="303"/>
      <c r="AP26" s="304"/>
      <c r="AQ26" s="304"/>
      <c r="AR26" s="304"/>
      <c r="AS26" s="305"/>
      <c r="AT26" s="303"/>
      <c r="AU26" s="304"/>
      <c r="AV26" s="304"/>
      <c r="AW26" s="304"/>
      <c r="AX26" s="305"/>
      <c r="AY26" s="303"/>
      <c r="AZ26" s="304"/>
      <c r="BA26" s="304"/>
      <c r="BB26" s="304"/>
      <c r="BC26" s="305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</row>
    <row r="27" spans="1:114" ht="22.5" customHeight="1" thickBot="1" thickTop="1">
      <c r="A27" s="502" t="s">
        <v>359</v>
      </c>
      <c r="B27" s="503"/>
      <c r="C27" s="306">
        <v>7</v>
      </c>
      <c r="D27" s="306">
        <v>15</v>
      </c>
      <c r="E27" s="306"/>
      <c r="F27" s="306">
        <f>SUM(F22:F26)</f>
        <v>0</v>
      </c>
      <c r="G27" s="306">
        <v>4</v>
      </c>
      <c r="H27" s="306">
        <f>SUM(H22:H26)</f>
        <v>0</v>
      </c>
      <c r="I27" s="306">
        <f aca="true" t="shared" si="4" ref="I27:BC27">SUM(I13:I26)</f>
        <v>79</v>
      </c>
      <c r="J27" s="306">
        <f t="shared" si="4"/>
        <v>2370</v>
      </c>
      <c r="K27" s="306">
        <f t="shared" si="4"/>
        <v>840</v>
      </c>
      <c r="L27" s="306">
        <f t="shared" si="4"/>
        <v>228</v>
      </c>
      <c r="M27" s="306">
        <f t="shared" si="4"/>
        <v>528</v>
      </c>
      <c r="N27" s="306">
        <f t="shared" si="4"/>
        <v>84</v>
      </c>
      <c r="O27" s="306">
        <f t="shared" si="4"/>
        <v>1530</v>
      </c>
      <c r="P27" s="306">
        <f t="shared" si="4"/>
        <v>42</v>
      </c>
      <c r="Q27" s="306">
        <f>SUM(Q13:Q25)</f>
        <v>84</v>
      </c>
      <c r="R27" s="306">
        <f t="shared" si="4"/>
        <v>28</v>
      </c>
      <c r="S27" s="306">
        <f t="shared" si="4"/>
        <v>266</v>
      </c>
      <c r="T27" s="306">
        <f t="shared" si="4"/>
        <v>14</v>
      </c>
      <c r="U27" s="306">
        <f t="shared" si="4"/>
        <v>74</v>
      </c>
      <c r="V27" s="306">
        <f>SUM(V13:V25)</f>
        <v>104</v>
      </c>
      <c r="W27" s="306">
        <f t="shared" si="4"/>
        <v>28</v>
      </c>
      <c r="X27" s="306">
        <f t="shared" si="4"/>
        <v>424</v>
      </c>
      <c r="Y27" s="306">
        <f t="shared" si="4"/>
        <v>21</v>
      </c>
      <c r="Z27" s="306">
        <f t="shared" si="4"/>
        <v>48</v>
      </c>
      <c r="AA27" s="306">
        <f>SUM(AA13:AA25)</f>
        <v>98</v>
      </c>
      <c r="AB27" s="306">
        <f t="shared" si="4"/>
        <v>28</v>
      </c>
      <c r="AC27" s="306">
        <f t="shared" si="4"/>
        <v>276</v>
      </c>
      <c r="AD27" s="306">
        <f t="shared" si="4"/>
        <v>15</v>
      </c>
      <c r="AE27" s="306">
        <f t="shared" si="4"/>
        <v>32</v>
      </c>
      <c r="AF27" s="306">
        <f>SUM(AF13:AF25)</f>
        <v>104</v>
      </c>
      <c r="AG27" s="306">
        <f t="shared" si="4"/>
        <v>0</v>
      </c>
      <c r="AH27" s="306">
        <f t="shared" si="4"/>
        <v>224</v>
      </c>
      <c r="AI27" s="306">
        <f t="shared" si="4"/>
        <v>12</v>
      </c>
      <c r="AJ27" s="306">
        <f t="shared" si="4"/>
        <v>0</v>
      </c>
      <c r="AK27" s="306">
        <f t="shared" si="4"/>
        <v>50</v>
      </c>
      <c r="AL27" s="306">
        <f t="shared" si="4"/>
        <v>0</v>
      </c>
      <c r="AM27" s="306">
        <f t="shared" si="4"/>
        <v>100</v>
      </c>
      <c r="AN27" s="306">
        <f t="shared" si="4"/>
        <v>5</v>
      </c>
      <c r="AO27" s="306">
        <f t="shared" si="4"/>
        <v>16</v>
      </c>
      <c r="AP27" s="306">
        <f t="shared" si="4"/>
        <v>34</v>
      </c>
      <c r="AQ27" s="306">
        <f t="shared" si="4"/>
        <v>0</v>
      </c>
      <c r="AR27" s="306">
        <f t="shared" si="4"/>
        <v>100</v>
      </c>
      <c r="AS27" s="306">
        <f t="shared" si="4"/>
        <v>5</v>
      </c>
      <c r="AT27" s="306">
        <f t="shared" si="4"/>
        <v>16</v>
      </c>
      <c r="AU27" s="306">
        <f t="shared" si="4"/>
        <v>34</v>
      </c>
      <c r="AV27" s="306">
        <f t="shared" si="4"/>
        <v>0</v>
      </c>
      <c r="AW27" s="306">
        <f t="shared" si="4"/>
        <v>100</v>
      </c>
      <c r="AX27" s="306">
        <f t="shared" si="4"/>
        <v>5</v>
      </c>
      <c r="AY27" s="306">
        <f t="shared" si="4"/>
        <v>0</v>
      </c>
      <c r="AZ27" s="306">
        <f t="shared" si="4"/>
        <v>20</v>
      </c>
      <c r="BA27" s="306">
        <f t="shared" si="4"/>
        <v>0</v>
      </c>
      <c r="BB27" s="306">
        <f t="shared" si="4"/>
        <v>40</v>
      </c>
      <c r="BC27" s="307">
        <f t="shared" si="4"/>
        <v>2</v>
      </c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</row>
    <row r="28" spans="1:114" ht="22.5" customHeight="1" thickTop="1">
      <c r="A28" s="504" t="s">
        <v>353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</row>
    <row r="29" spans="1:114" ht="21" customHeight="1">
      <c r="A29" s="308" t="s">
        <v>491</v>
      </c>
      <c r="B29" s="292" t="s">
        <v>375</v>
      </c>
      <c r="C29" s="291">
        <v>3</v>
      </c>
      <c r="D29" s="291"/>
      <c r="E29" s="291"/>
      <c r="F29" s="291"/>
      <c r="G29" s="291">
        <v>3</v>
      </c>
      <c r="H29" s="291"/>
      <c r="I29" s="291">
        <v>4</v>
      </c>
      <c r="J29" s="293">
        <f>I29*30</f>
        <v>120</v>
      </c>
      <c r="K29" s="293">
        <v>30</v>
      </c>
      <c r="L29" s="291">
        <v>16</v>
      </c>
      <c r="M29" s="291"/>
      <c r="N29" s="291">
        <v>14</v>
      </c>
      <c r="O29" s="294">
        <f>J29-K29</f>
        <v>90</v>
      </c>
      <c r="P29" s="300"/>
      <c r="Q29" s="291"/>
      <c r="R29" s="291"/>
      <c r="S29" s="291"/>
      <c r="T29" s="301"/>
      <c r="U29" s="300"/>
      <c r="V29" s="291"/>
      <c r="W29" s="291"/>
      <c r="X29" s="291"/>
      <c r="Y29" s="301"/>
      <c r="Z29" s="300">
        <v>16</v>
      </c>
      <c r="AA29" s="291"/>
      <c r="AB29" s="291">
        <v>14</v>
      </c>
      <c r="AC29" s="291">
        <v>90</v>
      </c>
      <c r="AD29" s="301">
        <v>4</v>
      </c>
      <c r="AE29" s="300"/>
      <c r="AF29" s="291"/>
      <c r="AG29" s="291"/>
      <c r="AH29" s="291"/>
      <c r="AI29" s="301"/>
      <c r="AJ29" s="309"/>
      <c r="AK29" s="308"/>
      <c r="AL29" s="308"/>
      <c r="AM29" s="308"/>
      <c r="AN29" s="310"/>
      <c r="AO29" s="309"/>
      <c r="AP29" s="308"/>
      <c r="AQ29" s="308"/>
      <c r="AR29" s="308"/>
      <c r="AS29" s="310"/>
      <c r="AT29" s="309"/>
      <c r="AU29" s="308"/>
      <c r="AV29" s="308"/>
      <c r="AW29" s="308"/>
      <c r="AX29" s="310"/>
      <c r="AY29" s="309"/>
      <c r="AZ29" s="308"/>
      <c r="BA29" s="308"/>
      <c r="BB29" s="308"/>
      <c r="BC29" s="310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</row>
    <row r="30" spans="1:114" ht="21" customHeight="1">
      <c r="A30" s="308" t="s">
        <v>492</v>
      </c>
      <c r="B30" s="311" t="s">
        <v>484</v>
      </c>
      <c r="C30" s="308"/>
      <c r="D30" s="308"/>
      <c r="E30" s="308"/>
      <c r="F30" s="308"/>
      <c r="G30" s="308"/>
      <c r="H30" s="308"/>
      <c r="I30" s="291"/>
      <c r="J30" s="293"/>
      <c r="K30" s="293"/>
      <c r="L30" s="308"/>
      <c r="M30" s="308"/>
      <c r="N30" s="308"/>
      <c r="O30" s="312"/>
      <c r="P30" s="309"/>
      <c r="Q30" s="308"/>
      <c r="R30" s="308"/>
      <c r="S30" s="308"/>
      <c r="T30" s="310"/>
      <c r="U30" s="309"/>
      <c r="V30" s="308"/>
      <c r="W30" s="308"/>
      <c r="X30" s="308"/>
      <c r="Y30" s="310"/>
      <c r="Z30" s="309"/>
      <c r="AA30" s="308"/>
      <c r="AB30" s="308"/>
      <c r="AC30" s="308"/>
      <c r="AD30" s="310"/>
      <c r="AE30" s="309"/>
      <c r="AF30" s="308"/>
      <c r="AG30" s="308"/>
      <c r="AH30" s="308"/>
      <c r="AI30" s="310"/>
      <c r="AJ30" s="309"/>
      <c r="AK30" s="308"/>
      <c r="AL30" s="308"/>
      <c r="AM30" s="308"/>
      <c r="AN30" s="310"/>
      <c r="AO30" s="309"/>
      <c r="AP30" s="308"/>
      <c r="AQ30" s="308"/>
      <c r="AR30" s="308"/>
      <c r="AS30" s="310"/>
      <c r="AT30" s="309"/>
      <c r="AU30" s="308"/>
      <c r="AV30" s="308"/>
      <c r="AW30" s="308"/>
      <c r="AX30" s="310"/>
      <c r="AY30" s="309"/>
      <c r="AZ30" s="308"/>
      <c r="BA30" s="308"/>
      <c r="BB30" s="308"/>
      <c r="BC30" s="310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</row>
    <row r="31" spans="1:114" ht="33.75" customHeight="1">
      <c r="A31" s="308" t="s">
        <v>493</v>
      </c>
      <c r="B31" s="311" t="s">
        <v>382</v>
      </c>
      <c r="C31" s="308">
        <v>6</v>
      </c>
      <c r="D31" s="308"/>
      <c r="E31" s="308"/>
      <c r="F31" s="308"/>
      <c r="G31" s="308"/>
      <c r="H31" s="308"/>
      <c r="I31" s="291">
        <v>4</v>
      </c>
      <c r="J31" s="293">
        <f>I31*30</f>
        <v>120</v>
      </c>
      <c r="K31" s="293">
        <v>30</v>
      </c>
      <c r="L31" s="308">
        <v>16</v>
      </c>
      <c r="M31" s="308">
        <v>14</v>
      </c>
      <c r="N31" s="308"/>
      <c r="O31" s="312">
        <f>J31-K31</f>
        <v>90</v>
      </c>
      <c r="P31" s="309"/>
      <c r="Q31" s="308"/>
      <c r="R31" s="308"/>
      <c r="S31" s="308"/>
      <c r="T31" s="310"/>
      <c r="U31" s="309"/>
      <c r="V31" s="308"/>
      <c r="W31" s="308"/>
      <c r="X31" s="308"/>
      <c r="Y31" s="310"/>
      <c r="Z31" s="309"/>
      <c r="AA31" s="308"/>
      <c r="AB31" s="308"/>
      <c r="AC31" s="308"/>
      <c r="AD31" s="310"/>
      <c r="AE31" s="309"/>
      <c r="AF31" s="308"/>
      <c r="AG31" s="308"/>
      <c r="AH31" s="308"/>
      <c r="AI31" s="310"/>
      <c r="AJ31" s="309"/>
      <c r="AK31" s="308"/>
      <c r="AL31" s="308"/>
      <c r="AM31" s="308"/>
      <c r="AN31" s="310"/>
      <c r="AO31" s="309">
        <v>16</v>
      </c>
      <c r="AP31" s="308">
        <v>14</v>
      </c>
      <c r="AQ31" s="308"/>
      <c r="AR31" s="308">
        <v>90</v>
      </c>
      <c r="AS31" s="310">
        <v>4</v>
      </c>
      <c r="AT31" s="309"/>
      <c r="AU31" s="308"/>
      <c r="AV31" s="308"/>
      <c r="AW31" s="308"/>
      <c r="AX31" s="310"/>
      <c r="AY31" s="309"/>
      <c r="AZ31" s="308"/>
      <c r="BA31" s="308"/>
      <c r="BB31" s="308"/>
      <c r="BC31" s="310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</row>
    <row r="32" spans="1:114" ht="22.5" customHeight="1" thickBot="1">
      <c r="A32" s="308" t="s">
        <v>494</v>
      </c>
      <c r="B32" s="311" t="s">
        <v>383</v>
      </c>
      <c r="C32" s="308"/>
      <c r="D32" s="308"/>
      <c r="E32" s="308"/>
      <c r="F32" s="308"/>
      <c r="G32" s="308"/>
      <c r="H32" s="308"/>
      <c r="I32" s="291"/>
      <c r="J32" s="293">
        <f>I32*30</f>
        <v>0</v>
      </c>
      <c r="K32" s="293"/>
      <c r="L32" s="308"/>
      <c r="M32" s="308"/>
      <c r="N32" s="308"/>
      <c r="O32" s="312">
        <f>J32-K32</f>
        <v>0</v>
      </c>
      <c r="P32" s="309"/>
      <c r="Q32" s="308"/>
      <c r="R32" s="308"/>
      <c r="S32" s="308"/>
      <c r="T32" s="310"/>
      <c r="U32" s="309"/>
      <c r="V32" s="308"/>
      <c r="W32" s="308"/>
      <c r="X32" s="308"/>
      <c r="Y32" s="310"/>
      <c r="Z32" s="309"/>
      <c r="AA32" s="308"/>
      <c r="AB32" s="308"/>
      <c r="AC32" s="308"/>
      <c r="AD32" s="310"/>
      <c r="AE32" s="309"/>
      <c r="AF32" s="308"/>
      <c r="AG32" s="308"/>
      <c r="AH32" s="308"/>
      <c r="AI32" s="310"/>
      <c r="AJ32" s="309"/>
      <c r="AK32" s="308"/>
      <c r="AL32" s="308"/>
      <c r="AM32" s="308"/>
      <c r="AN32" s="310"/>
      <c r="AO32" s="309"/>
      <c r="AP32" s="308"/>
      <c r="AQ32" s="308"/>
      <c r="AR32" s="308"/>
      <c r="AS32" s="310"/>
      <c r="AT32" s="309"/>
      <c r="AU32" s="308"/>
      <c r="AV32" s="308"/>
      <c r="AW32" s="308"/>
      <c r="AX32" s="310"/>
      <c r="AY32" s="309"/>
      <c r="AZ32" s="308"/>
      <c r="BA32" s="308"/>
      <c r="BB32" s="308"/>
      <c r="BC32" s="310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</row>
    <row r="33" spans="1:114" ht="22.5" customHeight="1" thickBot="1" thickTop="1">
      <c r="A33" s="502" t="s">
        <v>360</v>
      </c>
      <c r="B33" s="503"/>
      <c r="C33" s="306">
        <v>2</v>
      </c>
      <c r="D33" s="306"/>
      <c r="E33" s="306">
        <f>SUM(E29:E32)</f>
        <v>0</v>
      </c>
      <c r="F33" s="306">
        <f>SUM(F29:F32)</f>
        <v>0</v>
      </c>
      <c r="G33" s="306">
        <v>1</v>
      </c>
      <c r="H33" s="306">
        <f aca="true" t="shared" si="5" ref="H33:BC33">SUM(H29:H32)</f>
        <v>0</v>
      </c>
      <c r="I33" s="306">
        <f t="shared" si="5"/>
        <v>8</v>
      </c>
      <c r="J33" s="306">
        <f t="shared" si="5"/>
        <v>240</v>
      </c>
      <c r="K33" s="306">
        <f t="shared" si="5"/>
        <v>60</v>
      </c>
      <c r="L33" s="306">
        <f t="shared" si="5"/>
        <v>32</v>
      </c>
      <c r="M33" s="306">
        <f t="shared" si="5"/>
        <v>14</v>
      </c>
      <c r="N33" s="306">
        <f t="shared" si="5"/>
        <v>14</v>
      </c>
      <c r="O33" s="306">
        <f t="shared" si="5"/>
        <v>180</v>
      </c>
      <c r="P33" s="306">
        <f t="shared" si="5"/>
        <v>0</v>
      </c>
      <c r="Q33" s="306">
        <f t="shared" si="5"/>
        <v>0</v>
      </c>
      <c r="R33" s="306">
        <f t="shared" si="5"/>
        <v>0</v>
      </c>
      <c r="S33" s="306">
        <f t="shared" si="5"/>
        <v>0</v>
      </c>
      <c r="T33" s="306">
        <f t="shared" si="5"/>
        <v>0</v>
      </c>
      <c r="U33" s="306">
        <f t="shared" si="5"/>
        <v>0</v>
      </c>
      <c r="V33" s="306">
        <f t="shared" si="5"/>
        <v>0</v>
      </c>
      <c r="W33" s="306">
        <f t="shared" si="5"/>
        <v>0</v>
      </c>
      <c r="X33" s="306">
        <f t="shared" si="5"/>
        <v>0</v>
      </c>
      <c r="Y33" s="306">
        <f t="shared" si="5"/>
        <v>0</v>
      </c>
      <c r="Z33" s="306">
        <f t="shared" si="5"/>
        <v>16</v>
      </c>
      <c r="AA33" s="306">
        <f t="shared" si="5"/>
        <v>0</v>
      </c>
      <c r="AB33" s="306">
        <f t="shared" si="5"/>
        <v>14</v>
      </c>
      <c r="AC33" s="306">
        <f t="shared" si="5"/>
        <v>90</v>
      </c>
      <c r="AD33" s="306">
        <f t="shared" si="5"/>
        <v>4</v>
      </c>
      <c r="AE33" s="306">
        <f t="shared" si="5"/>
        <v>0</v>
      </c>
      <c r="AF33" s="306">
        <f t="shared" si="5"/>
        <v>0</v>
      </c>
      <c r="AG33" s="306">
        <f t="shared" si="5"/>
        <v>0</v>
      </c>
      <c r="AH33" s="306">
        <f t="shared" si="5"/>
        <v>0</v>
      </c>
      <c r="AI33" s="306">
        <f t="shared" si="5"/>
        <v>0</v>
      </c>
      <c r="AJ33" s="306">
        <f t="shared" si="5"/>
        <v>0</v>
      </c>
      <c r="AK33" s="306">
        <f t="shared" si="5"/>
        <v>0</v>
      </c>
      <c r="AL33" s="306">
        <f t="shared" si="5"/>
        <v>0</v>
      </c>
      <c r="AM33" s="306">
        <f t="shared" si="5"/>
        <v>0</v>
      </c>
      <c r="AN33" s="306">
        <f t="shared" si="5"/>
        <v>0</v>
      </c>
      <c r="AO33" s="306">
        <f t="shared" si="5"/>
        <v>16</v>
      </c>
      <c r="AP33" s="306">
        <f t="shared" si="5"/>
        <v>14</v>
      </c>
      <c r="AQ33" s="306">
        <f t="shared" si="5"/>
        <v>0</v>
      </c>
      <c r="AR33" s="306">
        <f t="shared" si="5"/>
        <v>90</v>
      </c>
      <c r="AS33" s="306">
        <f t="shared" si="5"/>
        <v>4</v>
      </c>
      <c r="AT33" s="306">
        <f t="shared" si="5"/>
        <v>0</v>
      </c>
      <c r="AU33" s="306">
        <f t="shared" si="5"/>
        <v>0</v>
      </c>
      <c r="AV33" s="306">
        <f t="shared" si="5"/>
        <v>0</v>
      </c>
      <c r="AW33" s="306">
        <f t="shared" si="5"/>
        <v>0</v>
      </c>
      <c r="AX33" s="306">
        <f t="shared" si="5"/>
        <v>0</v>
      </c>
      <c r="AY33" s="306">
        <f t="shared" si="5"/>
        <v>0</v>
      </c>
      <c r="AZ33" s="306">
        <f t="shared" si="5"/>
        <v>0</v>
      </c>
      <c r="BA33" s="306">
        <f t="shared" si="5"/>
        <v>0</v>
      </c>
      <c r="BB33" s="306">
        <f t="shared" si="5"/>
        <v>0</v>
      </c>
      <c r="BC33" s="313">
        <f t="shared" si="5"/>
        <v>0</v>
      </c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</row>
    <row r="34" spans="1:114" ht="22.5" customHeight="1" thickBot="1" thickTop="1">
      <c r="A34" s="502" t="s">
        <v>348</v>
      </c>
      <c r="B34" s="503"/>
      <c r="C34" s="306">
        <f aca="true" t="shared" si="6" ref="C34:AH34">C27+C33</f>
        <v>9</v>
      </c>
      <c r="D34" s="306">
        <f t="shared" si="6"/>
        <v>15</v>
      </c>
      <c r="E34" s="306">
        <f t="shared" si="6"/>
        <v>0</v>
      </c>
      <c r="F34" s="306">
        <f t="shared" si="6"/>
        <v>0</v>
      </c>
      <c r="G34" s="306">
        <f t="shared" si="6"/>
        <v>5</v>
      </c>
      <c r="H34" s="306">
        <f t="shared" si="6"/>
        <v>0</v>
      </c>
      <c r="I34" s="306">
        <f t="shared" si="6"/>
        <v>87</v>
      </c>
      <c r="J34" s="306">
        <f t="shared" si="6"/>
        <v>2610</v>
      </c>
      <c r="K34" s="306">
        <f t="shared" si="6"/>
        <v>900</v>
      </c>
      <c r="L34" s="306">
        <f t="shared" si="6"/>
        <v>260</v>
      </c>
      <c r="M34" s="306">
        <f t="shared" si="6"/>
        <v>542</v>
      </c>
      <c r="N34" s="306">
        <f t="shared" si="6"/>
        <v>98</v>
      </c>
      <c r="O34" s="306">
        <f t="shared" si="6"/>
        <v>1710</v>
      </c>
      <c r="P34" s="306">
        <f t="shared" si="6"/>
        <v>42</v>
      </c>
      <c r="Q34" s="306">
        <f t="shared" si="6"/>
        <v>84</v>
      </c>
      <c r="R34" s="306">
        <f t="shared" si="6"/>
        <v>28</v>
      </c>
      <c r="S34" s="306">
        <f t="shared" si="6"/>
        <v>266</v>
      </c>
      <c r="T34" s="306">
        <f t="shared" si="6"/>
        <v>14</v>
      </c>
      <c r="U34" s="306">
        <f t="shared" si="6"/>
        <v>74</v>
      </c>
      <c r="V34" s="306">
        <f t="shared" si="6"/>
        <v>104</v>
      </c>
      <c r="W34" s="306">
        <f t="shared" si="6"/>
        <v>28</v>
      </c>
      <c r="X34" s="306">
        <f t="shared" si="6"/>
        <v>424</v>
      </c>
      <c r="Y34" s="306">
        <f t="shared" si="6"/>
        <v>21</v>
      </c>
      <c r="Z34" s="306">
        <f t="shared" si="6"/>
        <v>64</v>
      </c>
      <c r="AA34" s="306">
        <f t="shared" si="6"/>
        <v>98</v>
      </c>
      <c r="AB34" s="306">
        <f t="shared" si="6"/>
        <v>42</v>
      </c>
      <c r="AC34" s="306">
        <f t="shared" si="6"/>
        <v>366</v>
      </c>
      <c r="AD34" s="306">
        <f t="shared" si="6"/>
        <v>19</v>
      </c>
      <c r="AE34" s="306">
        <f t="shared" si="6"/>
        <v>32</v>
      </c>
      <c r="AF34" s="306">
        <f t="shared" si="6"/>
        <v>104</v>
      </c>
      <c r="AG34" s="306">
        <f t="shared" si="6"/>
        <v>0</v>
      </c>
      <c r="AH34" s="306">
        <f t="shared" si="6"/>
        <v>224</v>
      </c>
      <c r="AI34" s="306">
        <f aca="true" t="shared" si="7" ref="AI34:BC34">AI27+AI33</f>
        <v>12</v>
      </c>
      <c r="AJ34" s="306">
        <f t="shared" si="7"/>
        <v>0</v>
      </c>
      <c r="AK34" s="306">
        <f t="shared" si="7"/>
        <v>50</v>
      </c>
      <c r="AL34" s="306">
        <f t="shared" si="7"/>
        <v>0</v>
      </c>
      <c r="AM34" s="306">
        <f t="shared" si="7"/>
        <v>100</v>
      </c>
      <c r="AN34" s="306">
        <f t="shared" si="7"/>
        <v>5</v>
      </c>
      <c r="AO34" s="306">
        <f t="shared" si="7"/>
        <v>32</v>
      </c>
      <c r="AP34" s="306">
        <f t="shared" si="7"/>
        <v>48</v>
      </c>
      <c r="AQ34" s="306">
        <f t="shared" si="7"/>
        <v>0</v>
      </c>
      <c r="AR34" s="306">
        <f t="shared" si="7"/>
        <v>190</v>
      </c>
      <c r="AS34" s="306">
        <f t="shared" si="7"/>
        <v>9</v>
      </c>
      <c r="AT34" s="306">
        <f t="shared" si="7"/>
        <v>16</v>
      </c>
      <c r="AU34" s="306">
        <f t="shared" si="7"/>
        <v>34</v>
      </c>
      <c r="AV34" s="306">
        <f t="shared" si="7"/>
        <v>0</v>
      </c>
      <c r="AW34" s="306">
        <f t="shared" si="7"/>
        <v>100</v>
      </c>
      <c r="AX34" s="306">
        <f t="shared" si="7"/>
        <v>5</v>
      </c>
      <c r="AY34" s="306">
        <f t="shared" si="7"/>
        <v>0</v>
      </c>
      <c r="AZ34" s="306">
        <f t="shared" si="7"/>
        <v>20</v>
      </c>
      <c r="BA34" s="306">
        <f t="shared" si="7"/>
        <v>0</v>
      </c>
      <c r="BB34" s="306">
        <f t="shared" si="7"/>
        <v>40</v>
      </c>
      <c r="BC34" s="306">
        <f t="shared" si="7"/>
        <v>2</v>
      </c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</row>
    <row r="35" spans="1:114" ht="22.5" customHeight="1" thickTop="1">
      <c r="A35" s="534" t="s">
        <v>355</v>
      </c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  <c r="AO35" s="535"/>
      <c r="AP35" s="535"/>
      <c r="AQ35" s="535"/>
      <c r="AR35" s="535"/>
      <c r="AS35" s="535"/>
      <c r="AT35" s="535"/>
      <c r="AU35" s="535"/>
      <c r="AV35" s="535"/>
      <c r="AW35" s="535"/>
      <c r="AX35" s="535"/>
      <c r="AY35" s="535"/>
      <c r="AZ35" s="535"/>
      <c r="BA35" s="535"/>
      <c r="BB35" s="535"/>
      <c r="BC35" s="535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</row>
    <row r="36" spans="1:114" ht="22.5" customHeight="1">
      <c r="A36" s="504" t="s">
        <v>397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  <c r="AV36" s="505"/>
      <c r="AW36" s="505"/>
      <c r="AX36" s="505"/>
      <c r="AY36" s="505"/>
      <c r="AZ36" s="505"/>
      <c r="BA36" s="505"/>
      <c r="BB36" s="505"/>
      <c r="BC36" s="505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</row>
    <row r="37" spans="1:114" ht="22.5" customHeight="1">
      <c r="A37" s="291" t="s">
        <v>432</v>
      </c>
      <c r="B37" s="292" t="s">
        <v>373</v>
      </c>
      <c r="C37" s="291"/>
      <c r="D37" s="291">
        <v>1</v>
      </c>
      <c r="E37" s="291"/>
      <c r="F37" s="291"/>
      <c r="G37" s="291">
        <v>1</v>
      </c>
      <c r="H37" s="291"/>
      <c r="I37" s="291">
        <v>3</v>
      </c>
      <c r="J37" s="293">
        <f>I37*30</f>
        <v>90</v>
      </c>
      <c r="K37" s="293">
        <f aca="true" t="shared" si="8" ref="K37:K44">SUM(L37:N37)</f>
        <v>30</v>
      </c>
      <c r="L37" s="291">
        <v>16</v>
      </c>
      <c r="M37" s="291"/>
      <c r="N37" s="291">
        <v>14</v>
      </c>
      <c r="O37" s="294">
        <f>J37-K37</f>
        <v>60</v>
      </c>
      <c r="P37" s="300">
        <v>16</v>
      </c>
      <c r="Q37" s="291"/>
      <c r="R37" s="291">
        <v>14</v>
      </c>
      <c r="S37" s="291">
        <f>O37</f>
        <v>60</v>
      </c>
      <c r="T37" s="301">
        <v>3</v>
      </c>
      <c r="U37" s="300"/>
      <c r="V37" s="291"/>
      <c r="W37" s="291"/>
      <c r="X37" s="291"/>
      <c r="Y37" s="301"/>
      <c r="Z37" s="300"/>
      <c r="AA37" s="291"/>
      <c r="AB37" s="291"/>
      <c r="AC37" s="291"/>
      <c r="AD37" s="301"/>
      <c r="AE37" s="300"/>
      <c r="AF37" s="291"/>
      <c r="AG37" s="291"/>
      <c r="AH37" s="291"/>
      <c r="AI37" s="301"/>
      <c r="AJ37" s="300"/>
      <c r="AK37" s="291"/>
      <c r="AL37" s="291"/>
      <c r="AM37" s="291"/>
      <c r="AN37" s="301"/>
      <c r="AO37" s="300"/>
      <c r="AP37" s="291"/>
      <c r="AQ37" s="291"/>
      <c r="AR37" s="291"/>
      <c r="AS37" s="301"/>
      <c r="AT37" s="300"/>
      <c r="AU37" s="291"/>
      <c r="AV37" s="291"/>
      <c r="AW37" s="291"/>
      <c r="AX37" s="301"/>
      <c r="AY37" s="298"/>
      <c r="AZ37" s="291"/>
      <c r="BA37" s="291"/>
      <c r="BB37" s="291"/>
      <c r="BC37" s="29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</row>
    <row r="38" spans="1:114" ht="34.5" customHeight="1">
      <c r="A38" s="291" t="s">
        <v>433</v>
      </c>
      <c r="B38" s="292" t="s">
        <v>485</v>
      </c>
      <c r="C38" s="291"/>
      <c r="D38" s="291">
        <v>1</v>
      </c>
      <c r="E38" s="291"/>
      <c r="F38" s="291"/>
      <c r="G38" s="291">
        <v>1</v>
      </c>
      <c r="H38" s="291"/>
      <c r="I38" s="291">
        <v>3</v>
      </c>
      <c r="J38" s="293">
        <v>90</v>
      </c>
      <c r="K38" s="293">
        <f t="shared" si="8"/>
        <v>30</v>
      </c>
      <c r="L38" s="291">
        <v>16</v>
      </c>
      <c r="M38" s="291"/>
      <c r="N38" s="291">
        <v>14</v>
      </c>
      <c r="O38" s="294">
        <v>60</v>
      </c>
      <c r="P38" s="300">
        <v>16</v>
      </c>
      <c r="Q38" s="291"/>
      <c r="R38" s="291">
        <v>14</v>
      </c>
      <c r="S38" s="291">
        <f>O38</f>
        <v>60</v>
      </c>
      <c r="T38" s="301">
        <v>3</v>
      </c>
      <c r="U38" s="300"/>
      <c r="V38" s="291"/>
      <c r="W38" s="291"/>
      <c r="X38" s="291"/>
      <c r="Y38" s="301"/>
      <c r="Z38" s="300"/>
      <c r="AA38" s="291"/>
      <c r="AB38" s="291"/>
      <c r="AC38" s="291"/>
      <c r="AD38" s="301"/>
      <c r="AE38" s="300"/>
      <c r="AF38" s="291"/>
      <c r="AG38" s="291"/>
      <c r="AH38" s="291"/>
      <c r="AI38" s="301"/>
      <c r="AJ38" s="300"/>
      <c r="AK38" s="291"/>
      <c r="AL38" s="291"/>
      <c r="AM38" s="291"/>
      <c r="AN38" s="301"/>
      <c r="AO38" s="300"/>
      <c r="AP38" s="291"/>
      <c r="AQ38" s="291"/>
      <c r="AR38" s="291"/>
      <c r="AS38" s="301"/>
      <c r="AT38" s="300"/>
      <c r="AU38" s="291"/>
      <c r="AV38" s="291"/>
      <c r="AW38" s="291"/>
      <c r="AX38" s="301"/>
      <c r="AY38" s="298"/>
      <c r="AZ38" s="291"/>
      <c r="BA38" s="291"/>
      <c r="BB38" s="291"/>
      <c r="BC38" s="29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</row>
    <row r="39" spans="1:114" ht="22.5" customHeight="1">
      <c r="A39" s="291" t="s">
        <v>434</v>
      </c>
      <c r="B39" s="292" t="s">
        <v>465</v>
      </c>
      <c r="C39" s="314" t="s">
        <v>396</v>
      </c>
      <c r="D39" s="314"/>
      <c r="E39" s="314">
        <v>2</v>
      </c>
      <c r="F39" s="314"/>
      <c r="G39" s="314"/>
      <c r="H39" s="314"/>
      <c r="I39" s="314">
        <v>12</v>
      </c>
      <c r="J39" s="315">
        <f aca="true" t="shared" si="9" ref="J39:J45">I39*30</f>
        <v>360</v>
      </c>
      <c r="K39" s="293">
        <f t="shared" si="8"/>
        <v>100</v>
      </c>
      <c r="L39" s="314">
        <v>52</v>
      </c>
      <c r="M39" s="314"/>
      <c r="N39" s="314">
        <v>48</v>
      </c>
      <c r="O39" s="314">
        <f>J39-K39</f>
        <v>260</v>
      </c>
      <c r="P39" s="314">
        <v>32</v>
      </c>
      <c r="Q39" s="314"/>
      <c r="R39" s="314">
        <v>28</v>
      </c>
      <c r="S39" s="314">
        <f>T39*30-P39-Q39-R39</f>
        <v>150</v>
      </c>
      <c r="T39" s="314">
        <v>7</v>
      </c>
      <c r="U39" s="300">
        <v>20</v>
      </c>
      <c r="V39" s="291"/>
      <c r="W39" s="291">
        <v>20</v>
      </c>
      <c r="X39" s="314">
        <f>Y39*30-U39-V39-W39</f>
        <v>110</v>
      </c>
      <c r="Y39" s="314">
        <v>5</v>
      </c>
      <c r="Z39" s="300"/>
      <c r="AA39" s="291"/>
      <c r="AB39" s="291"/>
      <c r="AC39" s="291"/>
      <c r="AD39" s="301"/>
      <c r="AE39" s="300"/>
      <c r="AF39" s="291"/>
      <c r="AG39" s="291"/>
      <c r="AH39" s="291"/>
      <c r="AI39" s="301"/>
      <c r="AJ39" s="300"/>
      <c r="AK39" s="291"/>
      <c r="AL39" s="291"/>
      <c r="AM39" s="291"/>
      <c r="AN39" s="301"/>
      <c r="AO39" s="300"/>
      <c r="AP39" s="291"/>
      <c r="AQ39" s="291"/>
      <c r="AR39" s="291"/>
      <c r="AS39" s="301"/>
      <c r="AT39" s="300"/>
      <c r="AU39" s="291"/>
      <c r="AV39" s="291"/>
      <c r="AW39" s="291"/>
      <c r="AX39" s="301"/>
      <c r="AY39" s="298"/>
      <c r="AZ39" s="291"/>
      <c r="BA39" s="291"/>
      <c r="BB39" s="291"/>
      <c r="BC39" s="29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</row>
    <row r="40" spans="1:114" ht="22.5" customHeight="1">
      <c r="A40" s="291" t="s">
        <v>435</v>
      </c>
      <c r="B40" s="292" t="s">
        <v>476</v>
      </c>
      <c r="C40" s="291">
        <v>1</v>
      </c>
      <c r="D40" s="291"/>
      <c r="E40" s="291"/>
      <c r="F40" s="291"/>
      <c r="G40" s="291">
        <v>1</v>
      </c>
      <c r="H40" s="291"/>
      <c r="I40" s="291">
        <v>4</v>
      </c>
      <c r="J40" s="293">
        <f t="shared" si="9"/>
        <v>120</v>
      </c>
      <c r="K40" s="293">
        <f t="shared" si="8"/>
        <v>30</v>
      </c>
      <c r="L40" s="291">
        <f>P40+U40+Z40</f>
        <v>16</v>
      </c>
      <c r="M40" s="291"/>
      <c r="N40" s="291">
        <f>R40+W40+AB40</f>
        <v>14</v>
      </c>
      <c r="O40" s="294">
        <f aca="true" t="shared" si="10" ref="O40:O50">J40-K40</f>
        <v>90</v>
      </c>
      <c r="P40" s="300">
        <v>16</v>
      </c>
      <c r="Q40" s="291"/>
      <c r="R40" s="291">
        <v>14</v>
      </c>
      <c r="S40" s="291">
        <v>90</v>
      </c>
      <c r="T40" s="301">
        <v>4</v>
      </c>
      <c r="U40" s="300"/>
      <c r="V40" s="291"/>
      <c r="W40" s="291"/>
      <c r="X40" s="291"/>
      <c r="Y40" s="301"/>
      <c r="Z40" s="300"/>
      <c r="AA40" s="291"/>
      <c r="AB40" s="291"/>
      <c r="AC40" s="291"/>
      <c r="AD40" s="301"/>
      <c r="AE40" s="300"/>
      <c r="AF40" s="291"/>
      <c r="AG40" s="291"/>
      <c r="AH40" s="291"/>
      <c r="AI40" s="301"/>
      <c r="AJ40" s="300"/>
      <c r="AK40" s="291"/>
      <c r="AL40" s="291"/>
      <c r="AM40" s="291"/>
      <c r="AN40" s="301"/>
      <c r="AO40" s="300"/>
      <c r="AP40" s="291"/>
      <c r="AQ40" s="291"/>
      <c r="AR40" s="291"/>
      <c r="AS40" s="301"/>
      <c r="AT40" s="300"/>
      <c r="AU40" s="291"/>
      <c r="AV40" s="291"/>
      <c r="AW40" s="291"/>
      <c r="AX40" s="301"/>
      <c r="AY40" s="298"/>
      <c r="AZ40" s="291"/>
      <c r="BA40" s="291"/>
      <c r="BB40" s="291"/>
      <c r="BC40" s="29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</row>
    <row r="41" spans="1:114" ht="22.5" customHeight="1">
      <c r="A41" s="291" t="s">
        <v>436</v>
      </c>
      <c r="B41" s="292" t="s">
        <v>477</v>
      </c>
      <c r="C41" s="291">
        <v>3</v>
      </c>
      <c r="D41" s="291"/>
      <c r="E41" s="291"/>
      <c r="F41" s="291"/>
      <c r="G41" s="291"/>
      <c r="H41" s="291"/>
      <c r="I41" s="291">
        <v>4</v>
      </c>
      <c r="J41" s="293">
        <f>I41*30</f>
        <v>120</v>
      </c>
      <c r="K41" s="293">
        <f>SUM(L41:N41)</f>
        <v>30</v>
      </c>
      <c r="L41" s="291">
        <f>P41+U41+Z41</f>
        <v>16</v>
      </c>
      <c r="M41" s="291"/>
      <c r="N41" s="291">
        <f>R41+W41+AB41</f>
        <v>14</v>
      </c>
      <c r="O41" s="294">
        <f>J41-K41</f>
        <v>90</v>
      </c>
      <c r="P41" s="300"/>
      <c r="Q41" s="291"/>
      <c r="R41" s="291"/>
      <c r="S41" s="291"/>
      <c r="T41" s="301"/>
      <c r="U41" s="300"/>
      <c r="V41" s="291"/>
      <c r="W41" s="291"/>
      <c r="X41" s="291"/>
      <c r="Y41" s="301"/>
      <c r="Z41" s="300">
        <v>16</v>
      </c>
      <c r="AA41" s="291"/>
      <c r="AB41" s="291">
        <v>14</v>
      </c>
      <c r="AC41" s="291">
        <v>90</v>
      </c>
      <c r="AD41" s="301">
        <v>4</v>
      </c>
      <c r="AE41" s="300"/>
      <c r="AF41" s="291"/>
      <c r="AG41" s="291"/>
      <c r="AH41" s="291"/>
      <c r="AI41" s="301"/>
      <c r="AJ41" s="300"/>
      <c r="AK41" s="291"/>
      <c r="AL41" s="291"/>
      <c r="AM41" s="291"/>
      <c r="AN41" s="301"/>
      <c r="AO41" s="300"/>
      <c r="AP41" s="291"/>
      <c r="AQ41" s="291"/>
      <c r="AR41" s="291"/>
      <c r="AS41" s="301"/>
      <c r="AT41" s="300"/>
      <c r="AU41" s="291"/>
      <c r="AV41" s="291"/>
      <c r="AW41" s="291"/>
      <c r="AX41" s="301"/>
      <c r="AY41" s="298"/>
      <c r="AZ41" s="291"/>
      <c r="BA41" s="291"/>
      <c r="BB41" s="291"/>
      <c r="BC41" s="29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</row>
    <row r="42" spans="1:114" ht="22.5" customHeight="1">
      <c r="A42" s="291" t="s">
        <v>437</v>
      </c>
      <c r="B42" s="292" t="s">
        <v>407</v>
      </c>
      <c r="C42" s="291"/>
      <c r="D42" s="291">
        <v>3</v>
      </c>
      <c r="E42" s="291"/>
      <c r="F42" s="291"/>
      <c r="G42" s="291">
        <v>3</v>
      </c>
      <c r="H42" s="291"/>
      <c r="I42" s="291">
        <v>3</v>
      </c>
      <c r="J42" s="293">
        <f t="shared" si="9"/>
        <v>90</v>
      </c>
      <c r="K42" s="293">
        <f t="shared" si="8"/>
        <v>30</v>
      </c>
      <c r="L42" s="291">
        <f>Z42+AE42</f>
        <v>16</v>
      </c>
      <c r="M42" s="291"/>
      <c r="N42" s="291">
        <f>AB42+AG42</f>
        <v>14</v>
      </c>
      <c r="O42" s="294">
        <f t="shared" si="10"/>
        <v>60</v>
      </c>
      <c r="P42" s="300"/>
      <c r="Q42" s="291"/>
      <c r="R42" s="291"/>
      <c r="S42" s="291"/>
      <c r="T42" s="301"/>
      <c r="U42" s="300"/>
      <c r="V42" s="291"/>
      <c r="W42" s="291"/>
      <c r="X42" s="291"/>
      <c r="Y42" s="301"/>
      <c r="Z42" s="300">
        <v>16</v>
      </c>
      <c r="AA42" s="291"/>
      <c r="AB42" s="291">
        <v>14</v>
      </c>
      <c r="AC42" s="291">
        <v>60</v>
      </c>
      <c r="AD42" s="301">
        <v>3</v>
      </c>
      <c r="AE42" s="300"/>
      <c r="AF42" s="291"/>
      <c r="AG42" s="291"/>
      <c r="AH42" s="291"/>
      <c r="AI42" s="301"/>
      <c r="AJ42" s="300"/>
      <c r="AK42" s="291"/>
      <c r="AL42" s="291"/>
      <c r="AM42" s="291"/>
      <c r="AN42" s="301"/>
      <c r="AO42" s="300"/>
      <c r="AP42" s="291"/>
      <c r="AQ42" s="291"/>
      <c r="AR42" s="291"/>
      <c r="AS42" s="301"/>
      <c r="AT42" s="300"/>
      <c r="AU42" s="291"/>
      <c r="AV42" s="291"/>
      <c r="AW42" s="291"/>
      <c r="AX42" s="301"/>
      <c r="AY42" s="298"/>
      <c r="AZ42" s="291"/>
      <c r="BA42" s="291"/>
      <c r="BB42" s="291"/>
      <c r="BC42" s="29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</row>
    <row r="43" spans="1:114" s="325" customFormat="1" ht="24" customHeight="1">
      <c r="A43" s="316" t="s">
        <v>438</v>
      </c>
      <c r="B43" s="317" t="s">
        <v>374</v>
      </c>
      <c r="C43" s="316">
        <v>6</v>
      </c>
      <c r="D43" s="316">
        <v>7</v>
      </c>
      <c r="E43" s="316">
        <v>7</v>
      </c>
      <c r="F43" s="316"/>
      <c r="G43" s="316">
        <v>6</v>
      </c>
      <c r="H43" s="316"/>
      <c r="I43" s="316">
        <v>7</v>
      </c>
      <c r="J43" s="318">
        <f t="shared" si="9"/>
        <v>210</v>
      </c>
      <c r="K43" s="318">
        <f t="shared" si="8"/>
        <v>60</v>
      </c>
      <c r="L43" s="316">
        <v>32</v>
      </c>
      <c r="M43" s="316"/>
      <c r="N43" s="316">
        <v>28</v>
      </c>
      <c r="O43" s="319">
        <f t="shared" si="10"/>
        <v>150</v>
      </c>
      <c r="P43" s="320"/>
      <c r="Q43" s="316"/>
      <c r="R43" s="316"/>
      <c r="S43" s="316"/>
      <c r="T43" s="321"/>
      <c r="U43" s="320"/>
      <c r="V43" s="316"/>
      <c r="W43" s="316"/>
      <c r="X43" s="316"/>
      <c r="Y43" s="321"/>
      <c r="Z43" s="320"/>
      <c r="AA43" s="316"/>
      <c r="AB43" s="316"/>
      <c r="AC43" s="316"/>
      <c r="AD43" s="321"/>
      <c r="AE43" s="320"/>
      <c r="AF43" s="316"/>
      <c r="AG43" s="316"/>
      <c r="AH43" s="316"/>
      <c r="AI43" s="321"/>
      <c r="AJ43" s="320"/>
      <c r="AK43" s="316"/>
      <c r="AL43" s="316"/>
      <c r="AM43" s="316"/>
      <c r="AN43" s="321"/>
      <c r="AO43" s="320">
        <v>16</v>
      </c>
      <c r="AP43" s="316"/>
      <c r="AQ43" s="316">
        <v>14</v>
      </c>
      <c r="AR43" s="316">
        <v>90</v>
      </c>
      <c r="AS43" s="321">
        <v>4</v>
      </c>
      <c r="AT43" s="320">
        <v>16</v>
      </c>
      <c r="AU43" s="316"/>
      <c r="AV43" s="316">
        <v>14</v>
      </c>
      <c r="AW43" s="316">
        <v>60</v>
      </c>
      <c r="AX43" s="321">
        <v>3</v>
      </c>
      <c r="AY43" s="322"/>
      <c r="AZ43" s="316"/>
      <c r="BA43" s="316"/>
      <c r="BB43" s="316"/>
      <c r="BC43" s="323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4"/>
      <c r="BV43" s="324"/>
      <c r="BW43" s="324"/>
      <c r="BX43" s="324"/>
      <c r="BY43" s="324"/>
      <c r="BZ43" s="324"/>
      <c r="CA43" s="324"/>
      <c r="CB43" s="324"/>
      <c r="CC43" s="324"/>
      <c r="CD43" s="324"/>
      <c r="CE43" s="324"/>
      <c r="CF43" s="324"/>
      <c r="CG43" s="324"/>
      <c r="CH43" s="324"/>
      <c r="CI43" s="324"/>
      <c r="CJ43" s="324"/>
      <c r="CK43" s="324"/>
      <c r="CL43" s="324"/>
      <c r="CM43" s="324"/>
      <c r="CN43" s="324"/>
      <c r="CO43" s="324"/>
      <c r="CP43" s="324"/>
      <c r="CQ43" s="324"/>
      <c r="CR43" s="324"/>
      <c r="CS43" s="324"/>
      <c r="CT43" s="324"/>
      <c r="CU43" s="324"/>
      <c r="CV43" s="324"/>
      <c r="CW43" s="324"/>
      <c r="CX43" s="324"/>
      <c r="CY43" s="324"/>
      <c r="CZ43" s="324"/>
      <c r="DA43" s="324"/>
      <c r="DB43" s="324"/>
      <c r="DC43" s="324"/>
      <c r="DD43" s="324"/>
      <c r="DE43" s="324"/>
      <c r="DF43" s="324"/>
      <c r="DG43" s="324"/>
      <c r="DH43" s="324"/>
      <c r="DI43" s="324"/>
      <c r="DJ43" s="324"/>
    </row>
    <row r="44" spans="1:114" ht="22.5" customHeight="1">
      <c r="A44" s="291" t="s">
        <v>439</v>
      </c>
      <c r="B44" s="292" t="s">
        <v>486</v>
      </c>
      <c r="C44" s="291" t="s">
        <v>468</v>
      </c>
      <c r="D44" s="291"/>
      <c r="E44" s="291">
        <v>4</v>
      </c>
      <c r="F44" s="291"/>
      <c r="G44" s="291">
        <v>3</v>
      </c>
      <c r="H44" s="291"/>
      <c r="I44" s="291">
        <v>9</v>
      </c>
      <c r="J44" s="293">
        <f t="shared" si="9"/>
        <v>270</v>
      </c>
      <c r="K44" s="293">
        <f t="shared" si="8"/>
        <v>70</v>
      </c>
      <c r="L44" s="291">
        <v>42</v>
      </c>
      <c r="M44" s="291"/>
      <c r="N44" s="291">
        <v>28</v>
      </c>
      <c r="O44" s="294">
        <f t="shared" si="10"/>
        <v>200</v>
      </c>
      <c r="P44" s="300"/>
      <c r="Q44" s="291"/>
      <c r="R44" s="291"/>
      <c r="S44" s="291"/>
      <c r="T44" s="301"/>
      <c r="U44" s="300"/>
      <c r="V44" s="291"/>
      <c r="W44" s="291"/>
      <c r="X44" s="291"/>
      <c r="Y44" s="301"/>
      <c r="Z44" s="300">
        <v>26</v>
      </c>
      <c r="AA44" s="291"/>
      <c r="AB44" s="291">
        <v>14</v>
      </c>
      <c r="AC44" s="291">
        <v>110</v>
      </c>
      <c r="AD44" s="301">
        <v>5</v>
      </c>
      <c r="AE44" s="300">
        <v>16</v>
      </c>
      <c r="AF44" s="291"/>
      <c r="AG44" s="291">
        <v>14</v>
      </c>
      <c r="AH44" s="291">
        <v>90</v>
      </c>
      <c r="AI44" s="301">
        <v>4</v>
      </c>
      <c r="AJ44" s="300"/>
      <c r="AK44" s="291"/>
      <c r="AL44" s="291"/>
      <c r="AM44" s="291"/>
      <c r="AN44" s="301"/>
      <c r="AO44" s="300"/>
      <c r="AP44" s="291"/>
      <c r="AQ44" s="291"/>
      <c r="AR44" s="291"/>
      <c r="AS44" s="301"/>
      <c r="AT44" s="300"/>
      <c r="AU44" s="291"/>
      <c r="AV44" s="291"/>
      <c r="AW44" s="291"/>
      <c r="AX44" s="301"/>
      <c r="AY44" s="298"/>
      <c r="AZ44" s="291"/>
      <c r="BA44" s="291"/>
      <c r="BB44" s="291"/>
      <c r="BC44" s="29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</row>
    <row r="45" spans="1:114" ht="22.5" customHeight="1">
      <c r="A45" s="291" t="s">
        <v>440</v>
      </c>
      <c r="B45" s="292" t="s">
        <v>376</v>
      </c>
      <c r="C45" s="291" t="s">
        <v>467</v>
      </c>
      <c r="D45" s="291"/>
      <c r="E45" s="291">
        <v>5</v>
      </c>
      <c r="F45" s="291"/>
      <c r="G45" s="291"/>
      <c r="H45" s="291"/>
      <c r="I45" s="291">
        <v>9</v>
      </c>
      <c r="J45" s="293">
        <f t="shared" si="9"/>
        <v>270</v>
      </c>
      <c r="K45" s="293">
        <f aca="true" t="shared" si="11" ref="K45:K51">SUM(L45:N45)</f>
        <v>70</v>
      </c>
      <c r="L45" s="291">
        <v>36</v>
      </c>
      <c r="M45" s="291"/>
      <c r="N45" s="291">
        <f>AG45+AL45+AQ45</f>
        <v>34</v>
      </c>
      <c r="O45" s="294">
        <f t="shared" si="10"/>
        <v>200</v>
      </c>
      <c r="P45" s="300"/>
      <c r="Q45" s="291"/>
      <c r="R45" s="291"/>
      <c r="S45" s="291"/>
      <c r="T45" s="301"/>
      <c r="U45" s="300"/>
      <c r="V45" s="291"/>
      <c r="W45" s="291"/>
      <c r="X45" s="291"/>
      <c r="Y45" s="301"/>
      <c r="Z45" s="300"/>
      <c r="AA45" s="291"/>
      <c r="AB45" s="291"/>
      <c r="AC45" s="291"/>
      <c r="AD45" s="301"/>
      <c r="AE45" s="300">
        <v>20</v>
      </c>
      <c r="AF45" s="291"/>
      <c r="AG45" s="291">
        <v>20</v>
      </c>
      <c r="AH45" s="291">
        <v>110</v>
      </c>
      <c r="AI45" s="301">
        <v>5</v>
      </c>
      <c r="AJ45" s="300">
        <v>16</v>
      </c>
      <c r="AK45" s="291"/>
      <c r="AL45" s="291">
        <v>14</v>
      </c>
      <c r="AM45" s="291">
        <v>90</v>
      </c>
      <c r="AN45" s="301">
        <v>4</v>
      </c>
      <c r="AO45" s="300"/>
      <c r="AP45" s="291"/>
      <c r="AQ45" s="291"/>
      <c r="AR45" s="291"/>
      <c r="AS45" s="301"/>
      <c r="AT45" s="300"/>
      <c r="AU45" s="291"/>
      <c r="AV45" s="291"/>
      <c r="AW45" s="291"/>
      <c r="AX45" s="301"/>
      <c r="AY45" s="298"/>
      <c r="AZ45" s="291"/>
      <c r="BA45" s="291"/>
      <c r="BB45" s="291"/>
      <c r="BC45" s="29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</row>
    <row r="46" spans="1:114" ht="21" customHeight="1">
      <c r="A46" s="291" t="s">
        <v>441</v>
      </c>
      <c r="B46" s="292" t="s">
        <v>460</v>
      </c>
      <c r="C46" s="291"/>
      <c r="D46" s="291">
        <v>7</v>
      </c>
      <c r="E46" s="291"/>
      <c r="F46" s="291"/>
      <c r="G46" s="291">
        <v>7</v>
      </c>
      <c r="H46" s="291"/>
      <c r="I46" s="291">
        <v>3</v>
      </c>
      <c r="J46" s="293">
        <f aca="true" t="shared" si="12" ref="J46:J52">I46*30</f>
        <v>90</v>
      </c>
      <c r="K46" s="293">
        <f t="shared" si="11"/>
        <v>30</v>
      </c>
      <c r="L46" s="291">
        <v>16</v>
      </c>
      <c r="M46" s="291"/>
      <c r="N46" s="291">
        <v>14</v>
      </c>
      <c r="O46" s="294">
        <f t="shared" si="10"/>
        <v>60</v>
      </c>
      <c r="P46" s="300"/>
      <c r="Q46" s="291"/>
      <c r="R46" s="291"/>
      <c r="S46" s="291"/>
      <c r="T46" s="301"/>
      <c r="U46" s="300"/>
      <c r="V46" s="291"/>
      <c r="W46" s="291"/>
      <c r="X46" s="291"/>
      <c r="Y46" s="301"/>
      <c r="Z46" s="300"/>
      <c r="AA46" s="291"/>
      <c r="AB46" s="291"/>
      <c r="AC46" s="291"/>
      <c r="AD46" s="301"/>
      <c r="AE46" s="300"/>
      <c r="AF46" s="291"/>
      <c r="AG46" s="291"/>
      <c r="AH46" s="291"/>
      <c r="AI46" s="301"/>
      <c r="AJ46" s="300"/>
      <c r="AK46" s="291"/>
      <c r="AL46" s="291"/>
      <c r="AM46" s="291"/>
      <c r="AN46" s="301"/>
      <c r="AO46" s="300"/>
      <c r="AP46" s="291"/>
      <c r="AQ46" s="291"/>
      <c r="AR46" s="291"/>
      <c r="AS46" s="301"/>
      <c r="AT46" s="300">
        <v>16</v>
      </c>
      <c r="AU46" s="291"/>
      <c r="AV46" s="291">
        <v>14</v>
      </c>
      <c r="AW46" s="291">
        <v>60</v>
      </c>
      <c r="AX46" s="301">
        <v>3</v>
      </c>
      <c r="AY46" s="298"/>
      <c r="AZ46" s="291"/>
      <c r="BA46" s="291"/>
      <c r="BB46" s="291"/>
      <c r="BC46" s="29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</row>
    <row r="47" spans="1:114" ht="40.5" customHeight="1">
      <c r="A47" s="316" t="s">
        <v>442</v>
      </c>
      <c r="B47" s="292" t="s">
        <v>377</v>
      </c>
      <c r="C47" s="291" t="s">
        <v>456</v>
      </c>
      <c r="D47" s="291"/>
      <c r="E47" s="291"/>
      <c r="F47" s="291"/>
      <c r="G47" s="291"/>
      <c r="H47" s="291"/>
      <c r="I47" s="291">
        <v>9</v>
      </c>
      <c r="J47" s="293">
        <f t="shared" si="12"/>
        <v>270</v>
      </c>
      <c r="K47" s="293">
        <f t="shared" si="11"/>
        <v>70</v>
      </c>
      <c r="L47" s="291">
        <f>AJ47+AO47</f>
        <v>36</v>
      </c>
      <c r="M47" s="291"/>
      <c r="N47" s="291">
        <f>AL47+AQ47</f>
        <v>34</v>
      </c>
      <c r="O47" s="294">
        <f t="shared" si="10"/>
        <v>200</v>
      </c>
      <c r="P47" s="300"/>
      <c r="Q47" s="291"/>
      <c r="R47" s="291"/>
      <c r="S47" s="291"/>
      <c r="T47" s="301"/>
      <c r="U47" s="300"/>
      <c r="V47" s="291"/>
      <c r="W47" s="291"/>
      <c r="X47" s="291"/>
      <c r="Y47" s="301"/>
      <c r="Z47" s="300"/>
      <c r="AA47" s="291"/>
      <c r="AB47" s="291"/>
      <c r="AC47" s="291"/>
      <c r="AD47" s="301"/>
      <c r="AE47" s="300"/>
      <c r="AF47" s="291"/>
      <c r="AG47" s="291"/>
      <c r="AH47" s="291"/>
      <c r="AI47" s="301"/>
      <c r="AJ47" s="300">
        <v>16</v>
      </c>
      <c r="AK47" s="291"/>
      <c r="AL47" s="291">
        <v>14</v>
      </c>
      <c r="AM47" s="291">
        <v>90</v>
      </c>
      <c r="AN47" s="301">
        <v>4</v>
      </c>
      <c r="AO47" s="300">
        <v>20</v>
      </c>
      <c r="AP47" s="291"/>
      <c r="AQ47" s="291">
        <v>20</v>
      </c>
      <c r="AR47" s="291">
        <v>110</v>
      </c>
      <c r="AS47" s="301">
        <v>5</v>
      </c>
      <c r="AT47" s="300"/>
      <c r="AU47" s="291"/>
      <c r="AV47" s="291"/>
      <c r="AW47" s="291"/>
      <c r="AX47" s="301"/>
      <c r="AY47" s="298"/>
      <c r="AZ47" s="291"/>
      <c r="BA47" s="291"/>
      <c r="BB47" s="291"/>
      <c r="BC47" s="29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</row>
    <row r="48" spans="1:114" ht="22.5" customHeight="1">
      <c r="A48" s="291" t="s">
        <v>443</v>
      </c>
      <c r="B48" s="292" t="s">
        <v>378</v>
      </c>
      <c r="C48" s="291">
        <v>5</v>
      </c>
      <c r="D48" s="291"/>
      <c r="E48" s="291"/>
      <c r="F48" s="291"/>
      <c r="G48" s="291">
        <v>5</v>
      </c>
      <c r="H48" s="291"/>
      <c r="I48" s="291">
        <v>4</v>
      </c>
      <c r="J48" s="293">
        <v>120</v>
      </c>
      <c r="K48" s="293">
        <f t="shared" si="11"/>
        <v>30</v>
      </c>
      <c r="L48" s="291">
        <v>16</v>
      </c>
      <c r="M48" s="291"/>
      <c r="N48" s="291">
        <v>14</v>
      </c>
      <c r="O48" s="294">
        <f t="shared" si="10"/>
        <v>90</v>
      </c>
      <c r="P48" s="300"/>
      <c r="Q48" s="291"/>
      <c r="R48" s="291"/>
      <c r="S48" s="291"/>
      <c r="T48" s="301"/>
      <c r="U48" s="300"/>
      <c r="V48" s="291"/>
      <c r="W48" s="291"/>
      <c r="X48" s="291"/>
      <c r="Y48" s="301"/>
      <c r="Z48" s="300"/>
      <c r="AA48" s="291"/>
      <c r="AB48" s="291"/>
      <c r="AC48" s="291"/>
      <c r="AD48" s="301"/>
      <c r="AE48" s="300"/>
      <c r="AF48" s="291"/>
      <c r="AG48" s="291"/>
      <c r="AH48" s="291"/>
      <c r="AI48" s="301"/>
      <c r="AJ48" s="300">
        <v>16</v>
      </c>
      <c r="AK48" s="291"/>
      <c r="AL48" s="291">
        <v>14</v>
      </c>
      <c r="AM48" s="291">
        <v>90</v>
      </c>
      <c r="AN48" s="301">
        <v>4</v>
      </c>
      <c r="AO48" s="300"/>
      <c r="AP48" s="291"/>
      <c r="AQ48" s="291"/>
      <c r="AR48" s="291"/>
      <c r="AS48" s="301"/>
      <c r="AT48" s="300"/>
      <c r="AU48" s="291"/>
      <c r="AV48" s="291"/>
      <c r="AW48" s="291"/>
      <c r="AX48" s="301"/>
      <c r="AY48" s="298"/>
      <c r="AZ48" s="291"/>
      <c r="BA48" s="291"/>
      <c r="BB48" s="291"/>
      <c r="BC48" s="29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</row>
    <row r="49" spans="1:114" ht="19.5" customHeight="1">
      <c r="A49" s="291" t="s">
        <v>444</v>
      </c>
      <c r="B49" s="292" t="s">
        <v>459</v>
      </c>
      <c r="C49" s="291">
        <v>7</v>
      </c>
      <c r="D49" s="291"/>
      <c r="E49" s="291"/>
      <c r="F49" s="291"/>
      <c r="G49" s="291">
        <v>7</v>
      </c>
      <c r="H49" s="291"/>
      <c r="I49" s="291">
        <v>4</v>
      </c>
      <c r="J49" s="293">
        <f t="shared" si="12"/>
        <v>120</v>
      </c>
      <c r="K49" s="293">
        <f t="shared" si="11"/>
        <v>30</v>
      </c>
      <c r="L49" s="291">
        <f>AT49</f>
        <v>16</v>
      </c>
      <c r="M49" s="291"/>
      <c r="N49" s="291">
        <f>AV49</f>
        <v>14</v>
      </c>
      <c r="O49" s="294">
        <f t="shared" si="10"/>
        <v>90</v>
      </c>
      <c r="P49" s="300"/>
      <c r="Q49" s="291"/>
      <c r="R49" s="291"/>
      <c r="S49" s="291"/>
      <c r="T49" s="301"/>
      <c r="U49" s="300"/>
      <c r="V49" s="291"/>
      <c r="W49" s="291"/>
      <c r="X49" s="291"/>
      <c r="Y49" s="301"/>
      <c r="Z49" s="300"/>
      <c r="AA49" s="291"/>
      <c r="AB49" s="291"/>
      <c r="AC49" s="291"/>
      <c r="AD49" s="301"/>
      <c r="AE49" s="300"/>
      <c r="AF49" s="291"/>
      <c r="AG49" s="291"/>
      <c r="AH49" s="291"/>
      <c r="AI49" s="301"/>
      <c r="AJ49" s="300"/>
      <c r="AK49" s="291"/>
      <c r="AL49" s="291"/>
      <c r="AM49" s="291"/>
      <c r="AN49" s="301"/>
      <c r="AO49" s="300"/>
      <c r="AP49" s="291"/>
      <c r="AQ49" s="291"/>
      <c r="AR49" s="291"/>
      <c r="AS49" s="301"/>
      <c r="AT49" s="300">
        <v>16</v>
      </c>
      <c r="AU49" s="291"/>
      <c r="AV49" s="291">
        <v>14</v>
      </c>
      <c r="AW49" s="291">
        <v>90</v>
      </c>
      <c r="AX49" s="301">
        <v>4</v>
      </c>
      <c r="AY49" s="298"/>
      <c r="AZ49" s="291"/>
      <c r="BA49" s="291"/>
      <c r="BB49" s="291"/>
      <c r="BC49" s="29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</row>
    <row r="50" spans="1:114" ht="22.5" customHeight="1">
      <c r="A50" s="291" t="s">
        <v>445</v>
      </c>
      <c r="B50" s="292" t="s">
        <v>487</v>
      </c>
      <c r="C50" s="291"/>
      <c r="D50" s="291">
        <v>5</v>
      </c>
      <c r="E50" s="291"/>
      <c r="F50" s="291"/>
      <c r="G50" s="291">
        <v>5</v>
      </c>
      <c r="H50" s="291"/>
      <c r="I50" s="291">
        <v>3</v>
      </c>
      <c r="J50" s="293">
        <f t="shared" si="12"/>
        <v>90</v>
      </c>
      <c r="K50" s="293">
        <f t="shared" si="11"/>
        <v>30</v>
      </c>
      <c r="L50" s="291">
        <v>16</v>
      </c>
      <c r="M50" s="291"/>
      <c r="N50" s="291">
        <v>14</v>
      </c>
      <c r="O50" s="294">
        <f t="shared" si="10"/>
        <v>60</v>
      </c>
      <c r="P50" s="300"/>
      <c r="Q50" s="291"/>
      <c r="R50" s="291"/>
      <c r="S50" s="291"/>
      <c r="T50" s="301"/>
      <c r="U50" s="300"/>
      <c r="V50" s="291"/>
      <c r="W50" s="291"/>
      <c r="X50" s="291"/>
      <c r="Y50" s="301"/>
      <c r="Z50" s="300"/>
      <c r="AA50" s="291"/>
      <c r="AB50" s="291"/>
      <c r="AC50" s="291"/>
      <c r="AD50" s="301"/>
      <c r="AE50" s="300"/>
      <c r="AF50" s="291"/>
      <c r="AG50" s="291"/>
      <c r="AH50" s="291"/>
      <c r="AI50" s="301"/>
      <c r="AJ50" s="300">
        <v>16</v>
      </c>
      <c r="AK50" s="291"/>
      <c r="AL50" s="291">
        <v>14</v>
      </c>
      <c r="AM50" s="291">
        <v>60</v>
      </c>
      <c r="AN50" s="301">
        <v>3</v>
      </c>
      <c r="AO50" s="300"/>
      <c r="AP50" s="291"/>
      <c r="AQ50" s="291"/>
      <c r="AR50" s="291"/>
      <c r="AS50" s="301"/>
      <c r="AT50" s="300"/>
      <c r="AU50" s="291"/>
      <c r="AV50" s="291"/>
      <c r="AW50" s="291"/>
      <c r="AX50" s="301"/>
      <c r="AY50" s="298"/>
      <c r="AZ50" s="291"/>
      <c r="BA50" s="291"/>
      <c r="BB50" s="291"/>
      <c r="BC50" s="29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</row>
    <row r="51" spans="1:114" s="325" customFormat="1" ht="27.75" customHeight="1">
      <c r="A51" s="316" t="s">
        <v>446</v>
      </c>
      <c r="B51" s="302" t="s">
        <v>379</v>
      </c>
      <c r="C51" s="316"/>
      <c r="D51" s="316">
        <v>8</v>
      </c>
      <c r="E51" s="316"/>
      <c r="F51" s="316"/>
      <c r="G51" s="316">
        <v>8</v>
      </c>
      <c r="H51" s="316"/>
      <c r="I51" s="316">
        <v>3</v>
      </c>
      <c r="J51" s="318">
        <f t="shared" si="12"/>
        <v>90</v>
      </c>
      <c r="K51" s="318">
        <f t="shared" si="11"/>
        <v>30</v>
      </c>
      <c r="L51" s="316">
        <v>20</v>
      </c>
      <c r="M51" s="316">
        <f>AZ51</f>
        <v>0</v>
      </c>
      <c r="N51" s="316">
        <f>BA51</f>
        <v>10</v>
      </c>
      <c r="O51" s="319">
        <v>60</v>
      </c>
      <c r="P51" s="320"/>
      <c r="Q51" s="316"/>
      <c r="R51" s="316"/>
      <c r="S51" s="316"/>
      <c r="T51" s="321"/>
      <c r="U51" s="320"/>
      <c r="V51" s="316"/>
      <c r="W51" s="316"/>
      <c r="X51" s="316"/>
      <c r="Y51" s="321"/>
      <c r="Z51" s="320"/>
      <c r="AA51" s="316"/>
      <c r="AB51" s="316"/>
      <c r="AC51" s="316"/>
      <c r="AD51" s="321"/>
      <c r="AE51" s="320"/>
      <c r="AF51" s="316"/>
      <c r="AG51" s="316"/>
      <c r="AH51" s="316"/>
      <c r="AI51" s="321"/>
      <c r="AJ51" s="320"/>
      <c r="AK51" s="316"/>
      <c r="AL51" s="316"/>
      <c r="AM51" s="316"/>
      <c r="AN51" s="321"/>
      <c r="AO51" s="320"/>
      <c r="AP51" s="316"/>
      <c r="AQ51" s="316"/>
      <c r="AR51" s="316"/>
      <c r="AS51" s="321"/>
      <c r="AT51" s="320"/>
      <c r="AU51" s="316"/>
      <c r="AV51" s="316"/>
      <c r="AW51" s="316"/>
      <c r="AX51" s="321"/>
      <c r="AY51" s="322">
        <v>20</v>
      </c>
      <c r="AZ51" s="316"/>
      <c r="BA51" s="316">
        <v>10</v>
      </c>
      <c r="BB51" s="316">
        <v>60</v>
      </c>
      <c r="BC51" s="323">
        <v>3</v>
      </c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/>
      <c r="BO51" s="324"/>
      <c r="BP51" s="324"/>
      <c r="BQ51" s="324"/>
      <c r="BR51" s="324"/>
      <c r="BS51" s="324"/>
      <c r="BT51" s="324"/>
      <c r="BU51" s="324"/>
      <c r="BV51" s="324"/>
      <c r="BW51" s="324"/>
      <c r="BX51" s="324"/>
      <c r="BY51" s="324"/>
      <c r="BZ51" s="324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  <c r="CN51" s="324"/>
      <c r="CO51" s="324"/>
      <c r="CP51" s="324"/>
      <c r="CQ51" s="324"/>
      <c r="CR51" s="324"/>
      <c r="CS51" s="324"/>
      <c r="CT51" s="324"/>
      <c r="CU51" s="324"/>
      <c r="CV51" s="324"/>
      <c r="CW51" s="324"/>
      <c r="CX51" s="324"/>
      <c r="CY51" s="324"/>
      <c r="CZ51" s="324"/>
      <c r="DA51" s="324"/>
      <c r="DB51" s="324"/>
      <c r="DC51" s="324"/>
      <c r="DD51" s="324"/>
      <c r="DE51" s="324"/>
      <c r="DF51" s="324"/>
      <c r="DG51" s="324"/>
      <c r="DH51" s="324"/>
      <c r="DI51" s="324"/>
      <c r="DJ51" s="324"/>
    </row>
    <row r="52" spans="1:114" ht="22.5" customHeight="1" thickBot="1">
      <c r="A52" s="291" t="s">
        <v>461</v>
      </c>
      <c r="B52" s="326" t="s">
        <v>466</v>
      </c>
      <c r="C52" s="291"/>
      <c r="D52" s="291">
        <v>5</v>
      </c>
      <c r="E52" s="291"/>
      <c r="F52" s="291"/>
      <c r="G52" s="291">
        <v>5</v>
      </c>
      <c r="H52" s="291"/>
      <c r="I52" s="291">
        <v>3</v>
      </c>
      <c r="J52" s="293">
        <f t="shared" si="12"/>
        <v>90</v>
      </c>
      <c r="K52" s="293">
        <v>30</v>
      </c>
      <c r="L52" s="291">
        <v>16</v>
      </c>
      <c r="M52" s="291"/>
      <c r="N52" s="291">
        <v>14</v>
      </c>
      <c r="O52" s="291">
        <v>60</v>
      </c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300">
        <v>16</v>
      </c>
      <c r="AK52" s="291"/>
      <c r="AL52" s="291">
        <v>14</v>
      </c>
      <c r="AM52" s="291">
        <v>60</v>
      </c>
      <c r="AN52" s="301">
        <v>3</v>
      </c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</row>
    <row r="53" spans="1:114" ht="22.5" customHeight="1" thickBot="1" thickTop="1">
      <c r="A53" s="502" t="s">
        <v>359</v>
      </c>
      <c r="B53" s="503"/>
      <c r="C53" s="306">
        <v>13</v>
      </c>
      <c r="D53" s="306">
        <v>8</v>
      </c>
      <c r="E53" s="306">
        <v>4</v>
      </c>
      <c r="F53" s="306">
        <f>SUM(F37:F52)</f>
        <v>0</v>
      </c>
      <c r="G53" s="306">
        <v>12</v>
      </c>
      <c r="H53" s="306">
        <f>SUM(H37:H52)</f>
        <v>0</v>
      </c>
      <c r="I53" s="306">
        <f>SUM(I37:I52)</f>
        <v>83</v>
      </c>
      <c r="J53" s="306">
        <f>SUM(J37:J52)</f>
        <v>2490</v>
      </c>
      <c r="K53" s="306">
        <f aca="true" t="shared" si="13" ref="K53:BC53">SUM(K37:K52)</f>
        <v>700</v>
      </c>
      <c r="L53" s="306">
        <f t="shared" si="13"/>
        <v>378</v>
      </c>
      <c r="M53" s="306">
        <f t="shared" si="13"/>
        <v>0</v>
      </c>
      <c r="N53" s="306">
        <f t="shared" si="13"/>
        <v>322</v>
      </c>
      <c r="O53" s="306">
        <f t="shared" si="13"/>
        <v>1790</v>
      </c>
      <c r="P53" s="306">
        <f t="shared" si="13"/>
        <v>80</v>
      </c>
      <c r="Q53" s="306">
        <f t="shared" si="13"/>
        <v>0</v>
      </c>
      <c r="R53" s="306">
        <f t="shared" si="13"/>
        <v>70</v>
      </c>
      <c r="S53" s="306">
        <f t="shared" si="13"/>
        <v>360</v>
      </c>
      <c r="T53" s="306">
        <f t="shared" si="13"/>
        <v>17</v>
      </c>
      <c r="U53" s="306">
        <f t="shared" si="13"/>
        <v>20</v>
      </c>
      <c r="V53" s="306">
        <f t="shared" si="13"/>
        <v>0</v>
      </c>
      <c r="W53" s="306">
        <f t="shared" si="13"/>
        <v>20</v>
      </c>
      <c r="X53" s="306">
        <f t="shared" si="13"/>
        <v>110</v>
      </c>
      <c r="Y53" s="306">
        <f t="shared" si="13"/>
        <v>5</v>
      </c>
      <c r="Z53" s="306">
        <f t="shared" si="13"/>
        <v>58</v>
      </c>
      <c r="AA53" s="306">
        <f t="shared" si="13"/>
        <v>0</v>
      </c>
      <c r="AB53" s="306">
        <f t="shared" si="13"/>
        <v>42</v>
      </c>
      <c r="AC53" s="306">
        <f t="shared" si="13"/>
        <v>260</v>
      </c>
      <c r="AD53" s="306">
        <f t="shared" si="13"/>
        <v>12</v>
      </c>
      <c r="AE53" s="306">
        <f t="shared" si="13"/>
        <v>36</v>
      </c>
      <c r="AF53" s="306">
        <f t="shared" si="13"/>
        <v>0</v>
      </c>
      <c r="AG53" s="306">
        <f t="shared" si="13"/>
        <v>34</v>
      </c>
      <c r="AH53" s="306">
        <f t="shared" si="13"/>
        <v>200</v>
      </c>
      <c r="AI53" s="306">
        <f t="shared" si="13"/>
        <v>9</v>
      </c>
      <c r="AJ53" s="306">
        <f t="shared" si="13"/>
        <v>80</v>
      </c>
      <c r="AK53" s="306">
        <f t="shared" si="13"/>
        <v>0</v>
      </c>
      <c r="AL53" s="306">
        <f t="shared" si="13"/>
        <v>70</v>
      </c>
      <c r="AM53" s="306">
        <f t="shared" si="13"/>
        <v>390</v>
      </c>
      <c r="AN53" s="306">
        <f t="shared" si="13"/>
        <v>18</v>
      </c>
      <c r="AO53" s="306">
        <f t="shared" si="13"/>
        <v>36</v>
      </c>
      <c r="AP53" s="306">
        <f t="shared" si="13"/>
        <v>0</v>
      </c>
      <c r="AQ53" s="306">
        <f t="shared" si="13"/>
        <v>34</v>
      </c>
      <c r="AR53" s="306">
        <f t="shared" si="13"/>
        <v>200</v>
      </c>
      <c r="AS53" s="306">
        <f t="shared" si="13"/>
        <v>9</v>
      </c>
      <c r="AT53" s="306">
        <f t="shared" si="13"/>
        <v>48</v>
      </c>
      <c r="AU53" s="306">
        <f t="shared" si="13"/>
        <v>0</v>
      </c>
      <c r="AV53" s="306">
        <f t="shared" si="13"/>
        <v>42</v>
      </c>
      <c r="AW53" s="306">
        <f t="shared" si="13"/>
        <v>210</v>
      </c>
      <c r="AX53" s="306">
        <f t="shared" si="13"/>
        <v>10</v>
      </c>
      <c r="AY53" s="306">
        <f t="shared" si="13"/>
        <v>20</v>
      </c>
      <c r="AZ53" s="306">
        <f t="shared" si="13"/>
        <v>0</v>
      </c>
      <c r="BA53" s="306">
        <f t="shared" si="13"/>
        <v>10</v>
      </c>
      <c r="BB53" s="306">
        <f t="shared" si="13"/>
        <v>60</v>
      </c>
      <c r="BC53" s="306">
        <f t="shared" si="13"/>
        <v>3</v>
      </c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</row>
    <row r="54" spans="1:114" ht="22.5" customHeight="1" thickTop="1">
      <c r="A54" s="544" t="s">
        <v>356</v>
      </c>
      <c r="B54" s="545"/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545"/>
      <c r="U54" s="545"/>
      <c r="V54" s="545"/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  <c r="AJ54" s="545"/>
      <c r="AK54" s="545"/>
      <c r="AL54" s="545"/>
      <c r="AM54" s="545"/>
      <c r="AN54" s="545"/>
      <c r="AO54" s="545"/>
      <c r="AP54" s="545"/>
      <c r="AQ54" s="545"/>
      <c r="AR54" s="545"/>
      <c r="AS54" s="545"/>
      <c r="AT54" s="545"/>
      <c r="AU54" s="545"/>
      <c r="AV54" s="545"/>
      <c r="AW54" s="545"/>
      <c r="AX54" s="545"/>
      <c r="AY54" s="545"/>
      <c r="AZ54" s="545"/>
      <c r="BA54" s="545"/>
      <c r="BB54" s="545"/>
      <c r="BC54" s="545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79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</row>
    <row r="55" spans="1:114" ht="24.75" customHeight="1">
      <c r="A55" s="308" t="s">
        <v>495</v>
      </c>
      <c r="B55" s="327" t="s">
        <v>401</v>
      </c>
      <c r="C55" s="308">
        <v>4</v>
      </c>
      <c r="D55" s="308"/>
      <c r="E55" s="308"/>
      <c r="F55" s="308"/>
      <c r="G55" s="308">
        <v>4</v>
      </c>
      <c r="H55" s="308"/>
      <c r="I55" s="291">
        <v>5</v>
      </c>
      <c r="J55" s="293">
        <f aca="true" t="shared" si="14" ref="J55:J61">I55*30</f>
        <v>150</v>
      </c>
      <c r="K55" s="293">
        <v>40</v>
      </c>
      <c r="L55" s="308">
        <v>24</v>
      </c>
      <c r="M55" s="308"/>
      <c r="N55" s="308">
        <v>16</v>
      </c>
      <c r="O55" s="312">
        <f>J55-K55</f>
        <v>110</v>
      </c>
      <c r="P55" s="309"/>
      <c r="Q55" s="308"/>
      <c r="R55" s="308"/>
      <c r="S55" s="308"/>
      <c r="T55" s="310"/>
      <c r="U55" s="309"/>
      <c r="V55" s="308"/>
      <c r="W55" s="308"/>
      <c r="X55" s="308"/>
      <c r="Y55" s="310"/>
      <c r="Z55" s="309"/>
      <c r="AA55" s="308"/>
      <c r="AB55" s="308"/>
      <c r="AC55" s="308"/>
      <c r="AD55" s="310"/>
      <c r="AE55" s="309">
        <v>24</v>
      </c>
      <c r="AF55" s="308"/>
      <c r="AG55" s="308">
        <v>16</v>
      </c>
      <c r="AH55" s="308">
        <v>110</v>
      </c>
      <c r="AI55" s="310">
        <v>5</v>
      </c>
      <c r="AJ55" s="309"/>
      <c r="AK55" s="308"/>
      <c r="AL55" s="308"/>
      <c r="AM55" s="308"/>
      <c r="AN55" s="310"/>
      <c r="AO55" s="309"/>
      <c r="AP55" s="308"/>
      <c r="AQ55" s="308"/>
      <c r="AR55" s="308"/>
      <c r="AS55" s="310"/>
      <c r="AT55" s="309"/>
      <c r="AU55" s="308"/>
      <c r="AV55" s="308"/>
      <c r="AW55" s="308"/>
      <c r="AX55" s="310"/>
      <c r="AY55" s="309"/>
      <c r="AZ55" s="308"/>
      <c r="BA55" s="308"/>
      <c r="BB55" s="308"/>
      <c r="BC55" s="310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</row>
    <row r="56" spans="1:114" ht="24.75" customHeight="1">
      <c r="A56" s="308" t="s">
        <v>496</v>
      </c>
      <c r="B56" s="311" t="s">
        <v>402</v>
      </c>
      <c r="C56" s="308"/>
      <c r="D56" s="308"/>
      <c r="E56" s="308"/>
      <c r="F56" s="308"/>
      <c r="G56" s="308"/>
      <c r="H56" s="308"/>
      <c r="I56" s="291"/>
      <c r="J56" s="293">
        <f t="shared" si="14"/>
        <v>0</v>
      </c>
      <c r="K56" s="293"/>
      <c r="L56" s="308"/>
      <c r="M56" s="308"/>
      <c r="N56" s="308"/>
      <c r="O56" s="312">
        <f>J56-K56</f>
        <v>0</v>
      </c>
      <c r="P56" s="309"/>
      <c r="Q56" s="308"/>
      <c r="R56" s="308"/>
      <c r="S56" s="308"/>
      <c r="T56" s="310"/>
      <c r="U56" s="309"/>
      <c r="V56" s="308"/>
      <c r="W56" s="308"/>
      <c r="X56" s="308"/>
      <c r="Y56" s="310"/>
      <c r="Z56" s="309"/>
      <c r="AA56" s="308"/>
      <c r="AB56" s="308"/>
      <c r="AC56" s="308"/>
      <c r="AD56" s="310"/>
      <c r="AE56" s="309"/>
      <c r="AF56" s="308"/>
      <c r="AG56" s="308"/>
      <c r="AH56" s="308"/>
      <c r="AI56" s="310"/>
      <c r="AJ56" s="309"/>
      <c r="AK56" s="308"/>
      <c r="AL56" s="308"/>
      <c r="AM56" s="308"/>
      <c r="AN56" s="310"/>
      <c r="AO56" s="309"/>
      <c r="AP56" s="308"/>
      <c r="AQ56" s="308"/>
      <c r="AR56" s="308"/>
      <c r="AS56" s="310"/>
      <c r="AT56" s="309"/>
      <c r="AU56" s="308"/>
      <c r="AV56" s="308"/>
      <c r="AW56" s="308"/>
      <c r="AX56" s="310"/>
      <c r="AY56" s="309"/>
      <c r="AZ56" s="308"/>
      <c r="BA56" s="308"/>
      <c r="BB56" s="308"/>
      <c r="BC56" s="310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</row>
    <row r="57" spans="1:114" ht="24.75" customHeight="1">
      <c r="A57" s="308" t="s">
        <v>497</v>
      </c>
      <c r="B57" s="311" t="s">
        <v>394</v>
      </c>
      <c r="C57" s="308">
        <v>7</v>
      </c>
      <c r="D57" s="308"/>
      <c r="E57" s="308"/>
      <c r="F57" s="308"/>
      <c r="G57" s="308">
        <v>7</v>
      </c>
      <c r="H57" s="308"/>
      <c r="I57" s="291">
        <v>5</v>
      </c>
      <c r="J57" s="293">
        <f t="shared" si="14"/>
        <v>150</v>
      </c>
      <c r="K57" s="293">
        <v>40</v>
      </c>
      <c r="L57" s="308">
        <v>24</v>
      </c>
      <c r="M57" s="308"/>
      <c r="N57" s="308">
        <v>16</v>
      </c>
      <c r="O57" s="312">
        <f>J57-K57</f>
        <v>110</v>
      </c>
      <c r="P57" s="309"/>
      <c r="Q57" s="308"/>
      <c r="R57" s="308"/>
      <c r="S57" s="308"/>
      <c r="T57" s="310"/>
      <c r="U57" s="309"/>
      <c r="V57" s="308"/>
      <c r="W57" s="308"/>
      <c r="X57" s="308"/>
      <c r="Y57" s="310"/>
      <c r="Z57" s="309"/>
      <c r="AA57" s="308"/>
      <c r="AB57" s="308"/>
      <c r="AC57" s="308"/>
      <c r="AD57" s="310"/>
      <c r="AE57" s="309"/>
      <c r="AF57" s="308"/>
      <c r="AG57" s="308"/>
      <c r="AH57" s="308"/>
      <c r="AI57" s="310"/>
      <c r="AJ57" s="309"/>
      <c r="AK57" s="308"/>
      <c r="AL57" s="308"/>
      <c r="AM57" s="308"/>
      <c r="AN57" s="310"/>
      <c r="AO57" s="309"/>
      <c r="AP57" s="308"/>
      <c r="AQ57" s="308"/>
      <c r="AR57" s="308"/>
      <c r="AS57" s="310"/>
      <c r="AT57" s="309">
        <v>24</v>
      </c>
      <c r="AU57" s="308"/>
      <c r="AV57" s="308">
        <v>16</v>
      </c>
      <c r="AW57" s="308">
        <v>110</v>
      </c>
      <c r="AX57" s="310">
        <v>5</v>
      </c>
      <c r="AY57" s="309"/>
      <c r="AZ57" s="308"/>
      <c r="BA57" s="308"/>
      <c r="BB57" s="308"/>
      <c r="BC57" s="310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</row>
    <row r="58" spans="1:114" ht="24.75" customHeight="1">
      <c r="A58" s="308" t="s">
        <v>498</v>
      </c>
      <c r="B58" s="311" t="s">
        <v>395</v>
      </c>
      <c r="C58" s="308"/>
      <c r="D58" s="308"/>
      <c r="E58" s="308"/>
      <c r="F58" s="308"/>
      <c r="G58" s="308"/>
      <c r="H58" s="308"/>
      <c r="I58" s="291"/>
      <c r="J58" s="293">
        <f t="shared" si="14"/>
        <v>0</v>
      </c>
      <c r="K58" s="293"/>
      <c r="L58" s="308"/>
      <c r="M58" s="308"/>
      <c r="N58" s="308"/>
      <c r="O58" s="312">
        <f>J58-K58</f>
        <v>0</v>
      </c>
      <c r="P58" s="309"/>
      <c r="Q58" s="308"/>
      <c r="R58" s="308"/>
      <c r="S58" s="308"/>
      <c r="T58" s="310"/>
      <c r="U58" s="309"/>
      <c r="V58" s="308"/>
      <c r="W58" s="308"/>
      <c r="X58" s="308"/>
      <c r="Y58" s="310"/>
      <c r="Z58" s="309"/>
      <c r="AA58" s="308"/>
      <c r="AB58" s="308"/>
      <c r="AC58" s="308"/>
      <c r="AD58" s="310"/>
      <c r="AE58" s="309"/>
      <c r="AF58" s="308"/>
      <c r="AG58" s="308"/>
      <c r="AH58" s="308"/>
      <c r="AI58" s="310"/>
      <c r="AJ58" s="309"/>
      <c r="AK58" s="308"/>
      <c r="AL58" s="308"/>
      <c r="AM58" s="308"/>
      <c r="AN58" s="310"/>
      <c r="AO58" s="309"/>
      <c r="AP58" s="308"/>
      <c r="AQ58" s="308"/>
      <c r="AR58" s="308"/>
      <c r="AS58" s="310"/>
      <c r="AT58" s="309"/>
      <c r="AU58" s="308"/>
      <c r="AV58" s="308"/>
      <c r="AW58" s="308"/>
      <c r="AX58" s="310"/>
      <c r="AY58" s="309"/>
      <c r="AZ58" s="308"/>
      <c r="BA58" s="308"/>
      <c r="BB58" s="308"/>
      <c r="BC58" s="310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</row>
    <row r="59" spans="1:114" ht="24.75" customHeight="1">
      <c r="A59" s="308" t="s">
        <v>499</v>
      </c>
      <c r="B59" s="311" t="s">
        <v>381</v>
      </c>
      <c r="C59" s="308">
        <v>5</v>
      </c>
      <c r="D59" s="308"/>
      <c r="E59" s="308"/>
      <c r="F59" s="308"/>
      <c r="G59" s="308">
        <v>5</v>
      </c>
      <c r="H59" s="308"/>
      <c r="I59" s="291">
        <v>4</v>
      </c>
      <c r="J59" s="293">
        <f t="shared" si="14"/>
        <v>120</v>
      </c>
      <c r="K59" s="293">
        <v>30</v>
      </c>
      <c r="L59" s="308">
        <v>16</v>
      </c>
      <c r="M59" s="308"/>
      <c r="N59" s="308">
        <v>14</v>
      </c>
      <c r="O59" s="312">
        <v>90</v>
      </c>
      <c r="P59" s="309"/>
      <c r="Q59" s="308"/>
      <c r="R59" s="308"/>
      <c r="S59" s="308"/>
      <c r="T59" s="310"/>
      <c r="U59" s="309"/>
      <c r="V59" s="308"/>
      <c r="W59" s="308"/>
      <c r="X59" s="308"/>
      <c r="Y59" s="310"/>
      <c r="Z59" s="309"/>
      <c r="AA59" s="308"/>
      <c r="AB59" s="308"/>
      <c r="AC59" s="308"/>
      <c r="AD59" s="310"/>
      <c r="AE59" s="309"/>
      <c r="AF59" s="308"/>
      <c r="AG59" s="308"/>
      <c r="AH59" s="308"/>
      <c r="AI59" s="310"/>
      <c r="AJ59" s="309">
        <v>16</v>
      </c>
      <c r="AK59" s="308"/>
      <c r="AL59" s="308">
        <v>14</v>
      </c>
      <c r="AM59" s="308">
        <v>90</v>
      </c>
      <c r="AN59" s="310">
        <v>4</v>
      </c>
      <c r="AO59" s="309"/>
      <c r="AP59" s="308"/>
      <c r="AQ59" s="308"/>
      <c r="AR59" s="308"/>
      <c r="AS59" s="310"/>
      <c r="AT59" s="309"/>
      <c r="AU59" s="308"/>
      <c r="AV59" s="308"/>
      <c r="AW59" s="308"/>
      <c r="AX59" s="310"/>
      <c r="AY59" s="309"/>
      <c r="AZ59" s="308"/>
      <c r="BA59" s="308"/>
      <c r="BB59" s="308"/>
      <c r="BC59" s="310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</row>
    <row r="60" spans="1:114" ht="42.75" customHeight="1">
      <c r="A60" s="308" t="s">
        <v>500</v>
      </c>
      <c r="B60" s="311" t="s">
        <v>488</v>
      </c>
      <c r="C60" s="308"/>
      <c r="D60" s="308"/>
      <c r="E60" s="308"/>
      <c r="F60" s="308"/>
      <c r="G60" s="308"/>
      <c r="H60" s="308"/>
      <c r="I60" s="291"/>
      <c r="J60" s="293">
        <f t="shared" si="14"/>
        <v>0</v>
      </c>
      <c r="K60" s="293"/>
      <c r="L60" s="308"/>
      <c r="M60" s="308"/>
      <c r="N60" s="308"/>
      <c r="O60" s="312">
        <f>J60-K60</f>
        <v>0</v>
      </c>
      <c r="P60" s="309"/>
      <c r="Q60" s="308"/>
      <c r="R60" s="308"/>
      <c r="S60" s="308"/>
      <c r="T60" s="310"/>
      <c r="U60" s="309"/>
      <c r="V60" s="308"/>
      <c r="W60" s="308"/>
      <c r="X60" s="308"/>
      <c r="Y60" s="310"/>
      <c r="Z60" s="309"/>
      <c r="AA60" s="308"/>
      <c r="AB60" s="308"/>
      <c r="AC60" s="308"/>
      <c r="AD60" s="310"/>
      <c r="AE60" s="309"/>
      <c r="AF60" s="308"/>
      <c r="AG60" s="308"/>
      <c r="AH60" s="308"/>
      <c r="AI60" s="310"/>
      <c r="AJ60" s="309"/>
      <c r="AK60" s="308"/>
      <c r="AL60" s="308"/>
      <c r="AM60" s="308"/>
      <c r="AN60" s="310"/>
      <c r="AO60" s="309"/>
      <c r="AP60" s="308"/>
      <c r="AQ60" s="308"/>
      <c r="AR60" s="308"/>
      <c r="AS60" s="310"/>
      <c r="AT60" s="309"/>
      <c r="AU60" s="308"/>
      <c r="AV60" s="308"/>
      <c r="AW60" s="308"/>
      <c r="AX60" s="310"/>
      <c r="AY60" s="309"/>
      <c r="AZ60" s="308"/>
      <c r="BA60" s="308"/>
      <c r="BB60" s="308"/>
      <c r="BC60" s="310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</row>
    <row r="61" spans="1:114" ht="27.75" customHeight="1">
      <c r="A61" s="308" t="s">
        <v>501</v>
      </c>
      <c r="B61" s="311" t="s">
        <v>462</v>
      </c>
      <c r="C61" s="308">
        <v>5</v>
      </c>
      <c r="D61" s="308"/>
      <c r="E61" s="308"/>
      <c r="F61" s="308"/>
      <c r="G61" s="308">
        <v>5</v>
      </c>
      <c r="H61" s="308"/>
      <c r="I61" s="291">
        <v>4</v>
      </c>
      <c r="J61" s="293">
        <f t="shared" si="14"/>
        <v>120</v>
      </c>
      <c r="K61" s="293">
        <v>30</v>
      </c>
      <c r="L61" s="308">
        <v>16</v>
      </c>
      <c r="M61" s="308"/>
      <c r="N61" s="308">
        <v>14</v>
      </c>
      <c r="O61" s="312">
        <f>J61-K61</f>
        <v>90</v>
      </c>
      <c r="P61" s="309"/>
      <c r="Q61" s="308"/>
      <c r="R61" s="308"/>
      <c r="S61" s="308"/>
      <c r="T61" s="310"/>
      <c r="U61" s="309"/>
      <c r="V61" s="308"/>
      <c r="W61" s="308"/>
      <c r="X61" s="308"/>
      <c r="Y61" s="310"/>
      <c r="Z61" s="309"/>
      <c r="AA61" s="308"/>
      <c r="AB61" s="308"/>
      <c r="AC61" s="308"/>
      <c r="AD61" s="310"/>
      <c r="AE61" s="309"/>
      <c r="AF61" s="308"/>
      <c r="AG61" s="308"/>
      <c r="AH61" s="308"/>
      <c r="AI61" s="310"/>
      <c r="AJ61" s="309">
        <v>16</v>
      </c>
      <c r="AK61" s="308"/>
      <c r="AL61" s="308">
        <v>14</v>
      </c>
      <c r="AM61" s="308">
        <v>90</v>
      </c>
      <c r="AN61" s="310">
        <v>4</v>
      </c>
      <c r="AO61" s="309"/>
      <c r="AP61" s="308"/>
      <c r="AQ61" s="308"/>
      <c r="AR61" s="308"/>
      <c r="AS61" s="310"/>
      <c r="AT61" s="309"/>
      <c r="AU61" s="308"/>
      <c r="AV61" s="308"/>
      <c r="AW61" s="308"/>
      <c r="AX61" s="310"/>
      <c r="AY61" s="309"/>
      <c r="AZ61" s="308"/>
      <c r="BA61" s="308"/>
      <c r="BB61" s="308"/>
      <c r="BC61" s="310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</row>
    <row r="62" spans="1:114" ht="42.75" customHeight="1">
      <c r="A62" s="308" t="s">
        <v>502</v>
      </c>
      <c r="B62" s="311" t="s">
        <v>384</v>
      </c>
      <c r="C62" s="308"/>
      <c r="D62" s="308"/>
      <c r="E62" s="308"/>
      <c r="F62" s="308"/>
      <c r="G62" s="308"/>
      <c r="H62" s="308"/>
      <c r="I62" s="291"/>
      <c r="J62" s="293"/>
      <c r="K62" s="293"/>
      <c r="L62" s="308"/>
      <c r="M62" s="308"/>
      <c r="N62" s="308"/>
      <c r="O62" s="312"/>
      <c r="P62" s="309"/>
      <c r="Q62" s="308"/>
      <c r="R62" s="308"/>
      <c r="S62" s="308"/>
      <c r="T62" s="310"/>
      <c r="U62" s="309"/>
      <c r="V62" s="308"/>
      <c r="W62" s="308"/>
      <c r="X62" s="308"/>
      <c r="Y62" s="310"/>
      <c r="Z62" s="309"/>
      <c r="AA62" s="308"/>
      <c r="AB62" s="308"/>
      <c r="AC62" s="308"/>
      <c r="AD62" s="310"/>
      <c r="AE62" s="309"/>
      <c r="AF62" s="308"/>
      <c r="AG62" s="308"/>
      <c r="AH62" s="308"/>
      <c r="AI62" s="310"/>
      <c r="AJ62" s="309"/>
      <c r="AK62" s="308"/>
      <c r="AL62" s="308"/>
      <c r="AM62" s="308"/>
      <c r="AN62" s="310"/>
      <c r="AO62" s="309"/>
      <c r="AP62" s="308"/>
      <c r="AQ62" s="308"/>
      <c r="AR62" s="308"/>
      <c r="AS62" s="310"/>
      <c r="AT62" s="309"/>
      <c r="AU62" s="308"/>
      <c r="AV62" s="308"/>
      <c r="AW62" s="308"/>
      <c r="AX62" s="310"/>
      <c r="AY62" s="309"/>
      <c r="AZ62" s="308"/>
      <c r="BA62" s="308"/>
      <c r="BB62" s="308"/>
      <c r="BC62" s="310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</row>
    <row r="63" spans="1:114" ht="42.75" customHeight="1">
      <c r="A63" s="308" t="s">
        <v>503</v>
      </c>
      <c r="B63" s="311" t="s">
        <v>385</v>
      </c>
      <c r="C63" s="308"/>
      <c r="D63" s="308">
        <v>6</v>
      </c>
      <c r="E63" s="308"/>
      <c r="F63" s="308"/>
      <c r="G63" s="308">
        <v>6</v>
      </c>
      <c r="H63" s="308"/>
      <c r="I63" s="291">
        <v>4</v>
      </c>
      <c r="J63" s="293">
        <f>I63*30</f>
        <v>120</v>
      </c>
      <c r="K63" s="293">
        <v>40</v>
      </c>
      <c r="L63" s="308">
        <f>AO63</f>
        <v>28</v>
      </c>
      <c r="M63" s="308">
        <f>AP63</f>
        <v>0</v>
      </c>
      <c r="N63" s="308">
        <f>AQ63</f>
        <v>12</v>
      </c>
      <c r="O63" s="312">
        <f>J63-K63</f>
        <v>80</v>
      </c>
      <c r="P63" s="309"/>
      <c r="Q63" s="308"/>
      <c r="R63" s="308"/>
      <c r="S63" s="308"/>
      <c r="T63" s="310"/>
      <c r="U63" s="309"/>
      <c r="V63" s="308"/>
      <c r="W63" s="308"/>
      <c r="X63" s="308"/>
      <c r="Y63" s="310"/>
      <c r="Z63" s="309"/>
      <c r="AA63" s="308"/>
      <c r="AB63" s="308"/>
      <c r="AC63" s="308"/>
      <c r="AD63" s="310"/>
      <c r="AE63" s="309"/>
      <c r="AF63" s="308" t="s">
        <v>7</v>
      </c>
      <c r="AG63" s="308"/>
      <c r="AH63" s="308"/>
      <c r="AI63" s="310"/>
      <c r="AJ63" s="309"/>
      <c r="AK63" s="308"/>
      <c r="AL63" s="308"/>
      <c r="AM63" s="308"/>
      <c r="AN63" s="310"/>
      <c r="AO63" s="309">
        <v>28</v>
      </c>
      <c r="AP63" s="308"/>
      <c r="AQ63" s="308">
        <v>12</v>
      </c>
      <c r="AR63" s="308">
        <v>80</v>
      </c>
      <c r="AS63" s="310">
        <v>4</v>
      </c>
      <c r="AT63" s="309"/>
      <c r="AU63" s="308"/>
      <c r="AV63" s="308"/>
      <c r="AW63" s="308"/>
      <c r="AX63" s="310"/>
      <c r="AY63" s="309"/>
      <c r="AZ63" s="308"/>
      <c r="BA63" s="308"/>
      <c r="BB63" s="308"/>
      <c r="BC63" s="310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</row>
    <row r="64" spans="1:114" ht="21.75" customHeight="1">
      <c r="A64" s="291" t="s">
        <v>504</v>
      </c>
      <c r="B64" s="292" t="s">
        <v>386</v>
      </c>
      <c r="C64" s="291"/>
      <c r="D64" s="291"/>
      <c r="E64" s="291"/>
      <c r="F64" s="291"/>
      <c r="G64" s="291"/>
      <c r="H64" s="291"/>
      <c r="I64" s="291"/>
      <c r="J64" s="293"/>
      <c r="K64" s="293"/>
      <c r="L64" s="291"/>
      <c r="M64" s="291"/>
      <c r="N64" s="291"/>
      <c r="O64" s="294"/>
      <c r="P64" s="298"/>
      <c r="Q64" s="291"/>
      <c r="R64" s="291"/>
      <c r="S64" s="291"/>
      <c r="T64" s="299"/>
      <c r="U64" s="298"/>
      <c r="V64" s="291"/>
      <c r="W64" s="291"/>
      <c r="X64" s="291"/>
      <c r="Y64" s="299"/>
      <c r="Z64" s="298"/>
      <c r="AA64" s="291"/>
      <c r="AB64" s="291"/>
      <c r="AC64" s="291"/>
      <c r="AD64" s="299"/>
      <c r="AE64" s="298"/>
      <c r="AF64" s="291"/>
      <c r="AG64" s="291"/>
      <c r="AH64" s="291"/>
      <c r="AI64" s="299"/>
      <c r="AJ64" s="298"/>
      <c r="AK64" s="291"/>
      <c r="AL64" s="291"/>
      <c r="AM64" s="291"/>
      <c r="AN64" s="299"/>
      <c r="AO64" s="298"/>
      <c r="AP64" s="291"/>
      <c r="AQ64" s="291"/>
      <c r="AR64" s="291"/>
      <c r="AS64" s="299"/>
      <c r="AT64" s="298"/>
      <c r="AU64" s="291"/>
      <c r="AV64" s="291"/>
      <c r="AW64" s="291"/>
      <c r="AX64" s="299"/>
      <c r="AY64" s="298"/>
      <c r="AZ64" s="291"/>
      <c r="BA64" s="291"/>
      <c r="BB64" s="291"/>
      <c r="BC64" s="29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</row>
    <row r="65" spans="1:114" ht="21.75" customHeight="1">
      <c r="A65" s="308" t="s">
        <v>505</v>
      </c>
      <c r="B65" s="311" t="s">
        <v>387</v>
      </c>
      <c r="C65" s="308">
        <v>6</v>
      </c>
      <c r="D65" s="308"/>
      <c r="E65" s="308"/>
      <c r="F65" s="308"/>
      <c r="G65" s="308">
        <v>6</v>
      </c>
      <c r="H65" s="308"/>
      <c r="I65" s="291">
        <v>4</v>
      </c>
      <c r="J65" s="293">
        <f aca="true" t="shared" si="15" ref="J65:J75">I65*30</f>
        <v>120</v>
      </c>
      <c r="K65" s="293">
        <v>30</v>
      </c>
      <c r="L65" s="308">
        <f>AO65</f>
        <v>16</v>
      </c>
      <c r="M65" s="308">
        <f>AP65</f>
        <v>0</v>
      </c>
      <c r="N65" s="308">
        <f>AQ65</f>
        <v>14</v>
      </c>
      <c r="O65" s="312">
        <f>J65-K65</f>
        <v>90</v>
      </c>
      <c r="P65" s="309"/>
      <c r="Q65" s="308"/>
      <c r="R65" s="308"/>
      <c r="S65" s="308"/>
      <c r="T65" s="310"/>
      <c r="U65" s="309"/>
      <c r="V65" s="308"/>
      <c r="W65" s="308"/>
      <c r="X65" s="308"/>
      <c r="Y65" s="310"/>
      <c r="Z65" s="309"/>
      <c r="AA65" s="308"/>
      <c r="AB65" s="308"/>
      <c r="AC65" s="308"/>
      <c r="AD65" s="310"/>
      <c r="AE65" s="309"/>
      <c r="AF65" s="308"/>
      <c r="AG65" s="308"/>
      <c r="AH65" s="308"/>
      <c r="AI65" s="310"/>
      <c r="AJ65" s="309"/>
      <c r="AK65" s="308"/>
      <c r="AL65" s="308"/>
      <c r="AM65" s="308"/>
      <c r="AN65" s="310"/>
      <c r="AO65" s="309">
        <v>16</v>
      </c>
      <c r="AP65" s="308"/>
      <c r="AQ65" s="308">
        <v>14</v>
      </c>
      <c r="AR65" s="308">
        <v>90</v>
      </c>
      <c r="AS65" s="310">
        <v>4</v>
      </c>
      <c r="AT65" s="309"/>
      <c r="AU65" s="308"/>
      <c r="AV65" s="308"/>
      <c r="AW65" s="308"/>
      <c r="AX65" s="310"/>
      <c r="AY65" s="309"/>
      <c r="AZ65" s="308"/>
      <c r="BA65" s="308"/>
      <c r="BB65" s="308"/>
      <c r="BC65" s="310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</row>
    <row r="66" spans="1:114" ht="22.5" customHeight="1">
      <c r="A66" s="308" t="s">
        <v>506</v>
      </c>
      <c r="B66" s="311" t="s">
        <v>388</v>
      </c>
      <c r="C66" s="308"/>
      <c r="D66" s="308"/>
      <c r="E66" s="308"/>
      <c r="F66" s="308"/>
      <c r="G66" s="308"/>
      <c r="H66" s="308"/>
      <c r="I66" s="291"/>
      <c r="J66" s="293"/>
      <c r="K66" s="293"/>
      <c r="L66" s="308"/>
      <c r="M66" s="308"/>
      <c r="N66" s="308"/>
      <c r="O66" s="312"/>
      <c r="P66" s="309"/>
      <c r="Q66" s="308"/>
      <c r="R66" s="308"/>
      <c r="S66" s="308"/>
      <c r="T66" s="310"/>
      <c r="U66" s="309"/>
      <c r="V66" s="308"/>
      <c r="W66" s="308"/>
      <c r="X66" s="308"/>
      <c r="Y66" s="310"/>
      <c r="Z66" s="309"/>
      <c r="AA66" s="308"/>
      <c r="AB66" s="308"/>
      <c r="AC66" s="308"/>
      <c r="AD66" s="310"/>
      <c r="AE66" s="309"/>
      <c r="AF66" s="308"/>
      <c r="AG66" s="308"/>
      <c r="AH66" s="308"/>
      <c r="AI66" s="310"/>
      <c r="AJ66" s="309"/>
      <c r="AK66" s="308"/>
      <c r="AL66" s="308"/>
      <c r="AM66" s="308"/>
      <c r="AN66" s="310"/>
      <c r="AO66" s="309"/>
      <c r="AP66" s="308"/>
      <c r="AQ66" s="308"/>
      <c r="AR66" s="308"/>
      <c r="AS66" s="310"/>
      <c r="AT66" s="309"/>
      <c r="AU66" s="308"/>
      <c r="AV66" s="308"/>
      <c r="AW66" s="308"/>
      <c r="AX66" s="310"/>
      <c r="AY66" s="309"/>
      <c r="AZ66" s="308"/>
      <c r="BA66" s="308"/>
      <c r="BB66" s="308"/>
      <c r="BC66" s="310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</row>
    <row r="67" spans="1:114" ht="38.25" customHeight="1">
      <c r="A67" s="308" t="s">
        <v>507</v>
      </c>
      <c r="B67" s="311" t="s">
        <v>409</v>
      </c>
      <c r="C67" s="308">
        <v>7</v>
      </c>
      <c r="D67" s="308"/>
      <c r="E67" s="308"/>
      <c r="F67" s="308"/>
      <c r="G67" s="308"/>
      <c r="H67" s="308"/>
      <c r="I67" s="291">
        <v>5</v>
      </c>
      <c r="J67" s="293">
        <f t="shared" si="15"/>
        <v>150</v>
      </c>
      <c r="K67" s="293">
        <v>40</v>
      </c>
      <c r="L67" s="308">
        <f>AT67</f>
        <v>24</v>
      </c>
      <c r="M67" s="308">
        <f>AU67</f>
        <v>0</v>
      </c>
      <c r="N67" s="308">
        <f>AV67</f>
        <v>16</v>
      </c>
      <c r="O67" s="312">
        <f aca="true" t="shared" si="16" ref="O67:O75">J67-K67</f>
        <v>110</v>
      </c>
      <c r="P67" s="309"/>
      <c r="Q67" s="308"/>
      <c r="R67" s="308"/>
      <c r="S67" s="308"/>
      <c r="T67" s="310"/>
      <c r="U67" s="309"/>
      <c r="V67" s="308"/>
      <c r="W67" s="308"/>
      <c r="X67" s="308"/>
      <c r="Y67" s="310"/>
      <c r="Z67" s="309"/>
      <c r="AA67" s="308"/>
      <c r="AB67" s="308"/>
      <c r="AC67" s="308"/>
      <c r="AD67" s="310"/>
      <c r="AE67" s="309"/>
      <c r="AF67" s="308"/>
      <c r="AG67" s="308"/>
      <c r="AH67" s="308"/>
      <c r="AI67" s="310"/>
      <c r="AJ67" s="309"/>
      <c r="AK67" s="308"/>
      <c r="AL67" s="308"/>
      <c r="AM67" s="308"/>
      <c r="AN67" s="310"/>
      <c r="AO67" s="309"/>
      <c r="AP67" s="308"/>
      <c r="AQ67" s="308"/>
      <c r="AR67" s="308"/>
      <c r="AS67" s="310"/>
      <c r="AT67" s="309">
        <v>24</v>
      </c>
      <c r="AU67" s="308"/>
      <c r="AV67" s="308">
        <v>16</v>
      </c>
      <c r="AW67" s="308">
        <v>110</v>
      </c>
      <c r="AX67" s="310">
        <v>5</v>
      </c>
      <c r="AY67" s="309"/>
      <c r="AZ67" s="308"/>
      <c r="BA67" s="308"/>
      <c r="BB67" s="308"/>
      <c r="BC67" s="310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</row>
    <row r="68" spans="1:114" ht="40.5" customHeight="1">
      <c r="A68" s="308" t="s">
        <v>508</v>
      </c>
      <c r="B68" s="311" t="s">
        <v>408</v>
      </c>
      <c r="C68" s="308"/>
      <c r="D68" s="308"/>
      <c r="E68" s="308"/>
      <c r="F68" s="308"/>
      <c r="G68" s="308"/>
      <c r="H68" s="308"/>
      <c r="I68" s="291"/>
      <c r="J68" s="293"/>
      <c r="K68" s="293"/>
      <c r="L68" s="308"/>
      <c r="M68" s="308"/>
      <c r="N68" s="308"/>
      <c r="O68" s="312"/>
      <c r="P68" s="309"/>
      <c r="Q68" s="308"/>
      <c r="R68" s="308"/>
      <c r="S68" s="308"/>
      <c r="T68" s="310"/>
      <c r="U68" s="309"/>
      <c r="V68" s="308"/>
      <c r="W68" s="308"/>
      <c r="X68" s="308"/>
      <c r="Y68" s="310"/>
      <c r="Z68" s="309"/>
      <c r="AA68" s="308"/>
      <c r="AB68" s="308"/>
      <c r="AC68" s="308"/>
      <c r="AD68" s="310"/>
      <c r="AE68" s="309"/>
      <c r="AF68" s="308"/>
      <c r="AG68" s="308"/>
      <c r="AH68" s="308"/>
      <c r="AI68" s="310"/>
      <c r="AJ68" s="309"/>
      <c r="AK68" s="308"/>
      <c r="AL68" s="308"/>
      <c r="AM68" s="308"/>
      <c r="AN68" s="310"/>
      <c r="AO68" s="309"/>
      <c r="AP68" s="308"/>
      <c r="AQ68" s="308"/>
      <c r="AR68" s="308"/>
      <c r="AS68" s="310"/>
      <c r="AT68" s="309"/>
      <c r="AU68" s="308"/>
      <c r="AV68" s="308"/>
      <c r="AW68" s="308"/>
      <c r="AX68" s="310"/>
      <c r="AY68" s="309"/>
      <c r="AZ68" s="308"/>
      <c r="BA68" s="308"/>
      <c r="BB68" s="308"/>
      <c r="BC68" s="310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</row>
    <row r="69" spans="1:114" ht="37.5" customHeight="1">
      <c r="A69" s="572" t="s">
        <v>509</v>
      </c>
      <c r="B69" s="311" t="s">
        <v>416</v>
      </c>
      <c r="C69" s="308"/>
      <c r="D69" s="308">
        <v>7</v>
      </c>
      <c r="E69" s="308"/>
      <c r="F69" s="308"/>
      <c r="G69" s="308">
        <v>7</v>
      </c>
      <c r="H69" s="308"/>
      <c r="I69" s="291">
        <v>5</v>
      </c>
      <c r="J69" s="293">
        <f t="shared" si="15"/>
        <v>150</v>
      </c>
      <c r="K69" s="293">
        <v>50</v>
      </c>
      <c r="L69" s="308">
        <f>AT69</f>
        <v>32</v>
      </c>
      <c r="M69" s="308">
        <f>AU69</f>
        <v>0</v>
      </c>
      <c r="N69" s="308">
        <f>AV69</f>
        <v>18</v>
      </c>
      <c r="O69" s="312">
        <f t="shared" si="16"/>
        <v>100</v>
      </c>
      <c r="P69" s="309"/>
      <c r="Q69" s="308"/>
      <c r="R69" s="308"/>
      <c r="S69" s="308"/>
      <c r="T69" s="310"/>
      <c r="U69" s="309"/>
      <c r="V69" s="308"/>
      <c r="W69" s="308"/>
      <c r="X69" s="308"/>
      <c r="Y69" s="310"/>
      <c r="Z69" s="309"/>
      <c r="AA69" s="308"/>
      <c r="AB69" s="308"/>
      <c r="AC69" s="308"/>
      <c r="AD69" s="310"/>
      <c r="AE69" s="309"/>
      <c r="AF69" s="308"/>
      <c r="AG69" s="308"/>
      <c r="AH69" s="308"/>
      <c r="AI69" s="310"/>
      <c r="AJ69" s="309"/>
      <c r="AK69" s="308"/>
      <c r="AL69" s="308"/>
      <c r="AM69" s="308"/>
      <c r="AN69" s="310"/>
      <c r="AO69" s="309"/>
      <c r="AP69" s="308"/>
      <c r="AQ69" s="308"/>
      <c r="AR69" s="308"/>
      <c r="AS69" s="310"/>
      <c r="AT69" s="309">
        <v>32</v>
      </c>
      <c r="AU69" s="308"/>
      <c r="AV69" s="308">
        <v>18</v>
      </c>
      <c r="AW69" s="308">
        <v>100</v>
      </c>
      <c r="AX69" s="310">
        <v>5</v>
      </c>
      <c r="AY69" s="309"/>
      <c r="AZ69" s="308"/>
      <c r="BA69" s="308"/>
      <c r="BB69" s="308"/>
      <c r="BC69" s="310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</row>
    <row r="70" spans="1:114" ht="35.25" customHeight="1">
      <c r="A70" s="572" t="s">
        <v>510</v>
      </c>
      <c r="B70" s="311" t="s">
        <v>417</v>
      </c>
      <c r="C70" s="308"/>
      <c r="D70" s="308"/>
      <c r="E70" s="308"/>
      <c r="F70" s="308"/>
      <c r="G70" s="308"/>
      <c r="H70" s="308"/>
      <c r="I70" s="291"/>
      <c r="J70" s="293"/>
      <c r="K70" s="293"/>
      <c r="L70" s="308"/>
      <c r="M70" s="308"/>
      <c r="N70" s="308"/>
      <c r="O70" s="312"/>
      <c r="P70" s="309"/>
      <c r="Q70" s="308"/>
      <c r="R70" s="308"/>
      <c r="S70" s="308"/>
      <c r="T70" s="310"/>
      <c r="U70" s="309"/>
      <c r="V70" s="308"/>
      <c r="W70" s="308"/>
      <c r="X70" s="308"/>
      <c r="Y70" s="310"/>
      <c r="Z70" s="309"/>
      <c r="AA70" s="308"/>
      <c r="AB70" s="308"/>
      <c r="AC70" s="308"/>
      <c r="AD70" s="310"/>
      <c r="AE70" s="309"/>
      <c r="AF70" s="308"/>
      <c r="AG70" s="308"/>
      <c r="AH70" s="308"/>
      <c r="AI70" s="310"/>
      <c r="AJ70" s="309"/>
      <c r="AK70" s="308"/>
      <c r="AL70" s="308"/>
      <c r="AM70" s="308"/>
      <c r="AN70" s="310"/>
      <c r="AO70" s="309"/>
      <c r="AP70" s="308"/>
      <c r="AQ70" s="308"/>
      <c r="AR70" s="308"/>
      <c r="AS70" s="310"/>
      <c r="AT70" s="309"/>
      <c r="AU70" s="308"/>
      <c r="AV70" s="308"/>
      <c r="AW70" s="308"/>
      <c r="AX70" s="310"/>
      <c r="AY70" s="309"/>
      <c r="AZ70" s="308"/>
      <c r="BA70" s="308"/>
      <c r="BB70" s="308"/>
      <c r="BC70" s="310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</row>
    <row r="71" spans="1:114" ht="27.75" customHeight="1">
      <c r="A71" s="572" t="s">
        <v>511</v>
      </c>
      <c r="B71" s="311" t="s">
        <v>490</v>
      </c>
      <c r="C71" s="308">
        <v>8</v>
      </c>
      <c r="D71" s="308"/>
      <c r="E71" s="308"/>
      <c r="F71" s="308"/>
      <c r="G71" s="308">
        <v>8</v>
      </c>
      <c r="H71" s="308"/>
      <c r="I71" s="291">
        <v>6</v>
      </c>
      <c r="J71" s="293">
        <f t="shared" si="15"/>
        <v>180</v>
      </c>
      <c r="K71" s="293">
        <f>L71+M71+N71</f>
        <v>50</v>
      </c>
      <c r="L71" s="308">
        <f>AY71</f>
        <v>30</v>
      </c>
      <c r="M71" s="308">
        <f>AZ71</f>
        <v>0</v>
      </c>
      <c r="N71" s="308">
        <f>BA71</f>
        <v>20</v>
      </c>
      <c r="O71" s="312">
        <f t="shared" si="16"/>
        <v>130</v>
      </c>
      <c r="P71" s="309"/>
      <c r="Q71" s="308"/>
      <c r="R71" s="308"/>
      <c r="S71" s="308"/>
      <c r="T71" s="310"/>
      <c r="U71" s="309"/>
      <c r="V71" s="308"/>
      <c r="W71" s="308"/>
      <c r="X71" s="308"/>
      <c r="Y71" s="310"/>
      <c r="Z71" s="309"/>
      <c r="AA71" s="308"/>
      <c r="AB71" s="308"/>
      <c r="AC71" s="308"/>
      <c r="AD71" s="310"/>
      <c r="AE71" s="309"/>
      <c r="AF71" s="308"/>
      <c r="AG71" s="308"/>
      <c r="AH71" s="308"/>
      <c r="AI71" s="310"/>
      <c r="AJ71" s="309"/>
      <c r="AK71" s="308"/>
      <c r="AL71" s="308"/>
      <c r="AM71" s="308"/>
      <c r="AN71" s="310"/>
      <c r="AO71" s="309"/>
      <c r="AP71" s="308"/>
      <c r="AQ71" s="308"/>
      <c r="AR71" s="308"/>
      <c r="AS71" s="310"/>
      <c r="AT71" s="309"/>
      <c r="AU71" s="308"/>
      <c r="AV71" s="308"/>
      <c r="AW71" s="308"/>
      <c r="AX71" s="310"/>
      <c r="AY71" s="309">
        <v>30</v>
      </c>
      <c r="AZ71" s="308"/>
      <c r="BA71" s="308">
        <v>20</v>
      </c>
      <c r="BB71" s="308">
        <v>130</v>
      </c>
      <c r="BC71" s="310">
        <v>6</v>
      </c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</row>
    <row r="72" spans="1:114" ht="27.75" customHeight="1">
      <c r="A72" s="572" t="s">
        <v>512</v>
      </c>
      <c r="B72" s="311" t="s">
        <v>389</v>
      </c>
      <c r="C72" s="308"/>
      <c r="D72" s="308"/>
      <c r="E72" s="308"/>
      <c r="F72" s="308"/>
      <c r="G72" s="308"/>
      <c r="H72" s="308"/>
      <c r="I72" s="291"/>
      <c r="J72" s="293"/>
      <c r="K72" s="293"/>
      <c r="L72" s="308"/>
      <c r="M72" s="308"/>
      <c r="N72" s="308"/>
      <c r="O72" s="312"/>
      <c r="P72" s="309"/>
      <c r="Q72" s="308"/>
      <c r="R72" s="308"/>
      <c r="S72" s="308"/>
      <c r="T72" s="310"/>
      <c r="U72" s="309"/>
      <c r="V72" s="308"/>
      <c r="W72" s="308"/>
      <c r="X72" s="308"/>
      <c r="Y72" s="310"/>
      <c r="Z72" s="309"/>
      <c r="AA72" s="308"/>
      <c r="AB72" s="308"/>
      <c r="AC72" s="308"/>
      <c r="AD72" s="310"/>
      <c r="AE72" s="309"/>
      <c r="AF72" s="308"/>
      <c r="AG72" s="308"/>
      <c r="AH72" s="308"/>
      <c r="AI72" s="310"/>
      <c r="AJ72" s="309"/>
      <c r="AK72" s="308"/>
      <c r="AL72" s="308"/>
      <c r="AM72" s="308"/>
      <c r="AN72" s="310"/>
      <c r="AO72" s="309"/>
      <c r="AP72" s="308"/>
      <c r="AQ72" s="308"/>
      <c r="AR72" s="308"/>
      <c r="AS72" s="310"/>
      <c r="AT72" s="309"/>
      <c r="AU72" s="308"/>
      <c r="AV72" s="308"/>
      <c r="AW72" s="308"/>
      <c r="AX72" s="310"/>
      <c r="AY72" s="309"/>
      <c r="AZ72" s="308"/>
      <c r="BA72" s="308"/>
      <c r="BB72" s="308"/>
      <c r="BC72" s="310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/>
      <c r="CT72" s="279"/>
      <c r="CU72" s="279"/>
      <c r="CV72" s="279"/>
      <c r="CW72" s="279"/>
      <c r="CX72" s="279"/>
      <c r="CY72" s="279"/>
      <c r="CZ72" s="279"/>
      <c r="DA72" s="279"/>
      <c r="DB72" s="279"/>
      <c r="DC72" s="279"/>
      <c r="DD72" s="279"/>
      <c r="DE72" s="279"/>
      <c r="DF72" s="279"/>
      <c r="DG72" s="279"/>
      <c r="DH72" s="279"/>
      <c r="DI72" s="279"/>
      <c r="DJ72" s="279"/>
    </row>
    <row r="73" spans="1:114" ht="24" customHeight="1">
      <c r="A73" s="572" t="s">
        <v>513</v>
      </c>
      <c r="B73" s="311" t="s">
        <v>390</v>
      </c>
      <c r="C73" s="308"/>
      <c r="D73" s="308">
        <v>8</v>
      </c>
      <c r="E73" s="308"/>
      <c r="F73" s="308"/>
      <c r="G73" s="308">
        <v>8</v>
      </c>
      <c r="H73" s="308"/>
      <c r="I73" s="291">
        <v>5</v>
      </c>
      <c r="J73" s="293">
        <f t="shared" si="15"/>
        <v>150</v>
      </c>
      <c r="K73" s="293">
        <f>L73+M73+N73</f>
        <v>50</v>
      </c>
      <c r="L73" s="308">
        <f>AY73</f>
        <v>30</v>
      </c>
      <c r="M73" s="308">
        <f>AZ73</f>
        <v>0</v>
      </c>
      <c r="N73" s="308">
        <f>BA73</f>
        <v>20</v>
      </c>
      <c r="O73" s="312">
        <f t="shared" si="16"/>
        <v>100</v>
      </c>
      <c r="P73" s="309"/>
      <c r="Q73" s="308"/>
      <c r="R73" s="308"/>
      <c r="S73" s="308"/>
      <c r="T73" s="310"/>
      <c r="U73" s="309"/>
      <c r="V73" s="308"/>
      <c r="W73" s="308"/>
      <c r="X73" s="308"/>
      <c r="Y73" s="310"/>
      <c r="Z73" s="309"/>
      <c r="AA73" s="308"/>
      <c r="AB73" s="308"/>
      <c r="AC73" s="308"/>
      <c r="AD73" s="310"/>
      <c r="AE73" s="309"/>
      <c r="AF73" s="308"/>
      <c r="AG73" s="308"/>
      <c r="AH73" s="308"/>
      <c r="AI73" s="310"/>
      <c r="AJ73" s="309"/>
      <c r="AK73" s="308"/>
      <c r="AL73" s="308"/>
      <c r="AM73" s="308"/>
      <c r="AN73" s="310"/>
      <c r="AO73" s="309"/>
      <c r="AP73" s="308"/>
      <c r="AQ73" s="308"/>
      <c r="AR73" s="308"/>
      <c r="AS73" s="310"/>
      <c r="AT73" s="309"/>
      <c r="AU73" s="308"/>
      <c r="AV73" s="308"/>
      <c r="AW73" s="308"/>
      <c r="AX73" s="310"/>
      <c r="AY73" s="309">
        <v>30</v>
      </c>
      <c r="AZ73" s="308"/>
      <c r="BA73" s="308">
        <v>20</v>
      </c>
      <c r="BB73" s="308">
        <v>100</v>
      </c>
      <c r="BC73" s="310">
        <v>5</v>
      </c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79"/>
      <c r="CW73" s="279"/>
      <c r="CX73" s="279"/>
      <c r="CY73" s="279"/>
      <c r="CZ73" s="279"/>
      <c r="DA73" s="279"/>
      <c r="DB73" s="279"/>
      <c r="DC73" s="279"/>
      <c r="DD73" s="279"/>
      <c r="DE73" s="279"/>
      <c r="DF73" s="279"/>
      <c r="DG73" s="279"/>
      <c r="DH73" s="279"/>
      <c r="DI73" s="279"/>
      <c r="DJ73" s="279"/>
    </row>
    <row r="74" spans="1:114" ht="21.75" customHeight="1">
      <c r="A74" s="572" t="s">
        <v>514</v>
      </c>
      <c r="B74" s="311" t="s">
        <v>391</v>
      </c>
      <c r="C74" s="308"/>
      <c r="D74" s="308"/>
      <c r="E74" s="308"/>
      <c r="F74" s="308"/>
      <c r="G74" s="308"/>
      <c r="H74" s="308"/>
      <c r="I74" s="291"/>
      <c r="J74" s="293"/>
      <c r="K74" s="293"/>
      <c r="L74" s="308"/>
      <c r="M74" s="308"/>
      <c r="N74" s="308"/>
      <c r="O74" s="312"/>
      <c r="P74" s="309"/>
      <c r="Q74" s="308"/>
      <c r="R74" s="308"/>
      <c r="S74" s="308"/>
      <c r="T74" s="310"/>
      <c r="U74" s="309"/>
      <c r="V74" s="308"/>
      <c r="W74" s="308"/>
      <c r="X74" s="308"/>
      <c r="Y74" s="310"/>
      <c r="Z74" s="309"/>
      <c r="AA74" s="308"/>
      <c r="AB74" s="308"/>
      <c r="AC74" s="308"/>
      <c r="AD74" s="310"/>
      <c r="AE74" s="309"/>
      <c r="AF74" s="308"/>
      <c r="AG74" s="308"/>
      <c r="AH74" s="308"/>
      <c r="AI74" s="310"/>
      <c r="AJ74" s="309"/>
      <c r="AK74" s="308"/>
      <c r="AL74" s="308"/>
      <c r="AM74" s="308"/>
      <c r="AN74" s="310"/>
      <c r="AO74" s="309"/>
      <c r="AP74" s="308"/>
      <c r="AQ74" s="308"/>
      <c r="AR74" s="308"/>
      <c r="AS74" s="310"/>
      <c r="AT74" s="309"/>
      <c r="AU74" s="308"/>
      <c r="AV74" s="308"/>
      <c r="AW74" s="308"/>
      <c r="AX74" s="310"/>
      <c r="AY74" s="309"/>
      <c r="AZ74" s="308"/>
      <c r="BA74" s="308"/>
      <c r="BB74" s="308"/>
      <c r="BC74" s="310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</row>
    <row r="75" spans="1:114" ht="22.5" customHeight="1">
      <c r="A75" s="572" t="s">
        <v>515</v>
      </c>
      <c r="B75" s="311" t="s">
        <v>392</v>
      </c>
      <c r="C75" s="308">
        <v>8</v>
      </c>
      <c r="D75" s="308"/>
      <c r="E75" s="308"/>
      <c r="F75" s="308"/>
      <c r="G75" s="308"/>
      <c r="H75" s="308"/>
      <c r="I75" s="291">
        <v>5</v>
      </c>
      <c r="J75" s="293">
        <f t="shared" si="15"/>
        <v>150</v>
      </c>
      <c r="K75" s="293">
        <f>L75+M75+N75</f>
        <v>40</v>
      </c>
      <c r="L75" s="308">
        <f>AY75</f>
        <v>30</v>
      </c>
      <c r="M75" s="308">
        <f>AZ75</f>
        <v>0</v>
      </c>
      <c r="N75" s="308">
        <f>BA75</f>
        <v>10</v>
      </c>
      <c r="O75" s="312">
        <f t="shared" si="16"/>
        <v>110</v>
      </c>
      <c r="P75" s="309"/>
      <c r="Q75" s="308"/>
      <c r="R75" s="308"/>
      <c r="S75" s="308"/>
      <c r="T75" s="310"/>
      <c r="U75" s="309"/>
      <c r="V75" s="308"/>
      <c r="W75" s="308"/>
      <c r="X75" s="308"/>
      <c r="Y75" s="310"/>
      <c r="Z75" s="309"/>
      <c r="AA75" s="308"/>
      <c r="AB75" s="308"/>
      <c r="AC75" s="308"/>
      <c r="AD75" s="310"/>
      <c r="AE75" s="309"/>
      <c r="AF75" s="308"/>
      <c r="AG75" s="308"/>
      <c r="AH75" s="308"/>
      <c r="AI75" s="310"/>
      <c r="AJ75" s="309"/>
      <c r="AK75" s="308"/>
      <c r="AL75" s="308"/>
      <c r="AM75" s="308"/>
      <c r="AN75" s="310"/>
      <c r="AO75" s="309"/>
      <c r="AP75" s="308"/>
      <c r="AQ75" s="308"/>
      <c r="AR75" s="308"/>
      <c r="AS75" s="310"/>
      <c r="AT75" s="309"/>
      <c r="AU75" s="308"/>
      <c r="AV75" s="308"/>
      <c r="AW75" s="308"/>
      <c r="AX75" s="310"/>
      <c r="AY75" s="309">
        <v>30</v>
      </c>
      <c r="AZ75" s="308"/>
      <c r="BA75" s="308">
        <v>10</v>
      </c>
      <c r="BB75" s="308">
        <v>110</v>
      </c>
      <c r="BC75" s="310">
        <v>5</v>
      </c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</row>
    <row r="76" spans="1:114" ht="22.5" customHeight="1">
      <c r="A76" s="572" t="s">
        <v>516</v>
      </c>
      <c r="B76" s="311" t="s">
        <v>393</v>
      </c>
      <c r="C76" s="308"/>
      <c r="D76" s="308"/>
      <c r="E76" s="308"/>
      <c r="F76" s="308"/>
      <c r="G76" s="308"/>
      <c r="H76" s="308"/>
      <c r="I76" s="291"/>
      <c r="J76" s="293"/>
      <c r="K76" s="293"/>
      <c r="L76" s="308"/>
      <c r="M76" s="308"/>
      <c r="N76" s="308"/>
      <c r="O76" s="312"/>
      <c r="P76" s="309"/>
      <c r="Q76" s="308"/>
      <c r="R76" s="308"/>
      <c r="S76" s="308"/>
      <c r="T76" s="310"/>
      <c r="U76" s="309"/>
      <c r="V76" s="308"/>
      <c r="W76" s="308"/>
      <c r="X76" s="308"/>
      <c r="Y76" s="310"/>
      <c r="Z76" s="309"/>
      <c r="AA76" s="308"/>
      <c r="AB76" s="308"/>
      <c r="AC76" s="308"/>
      <c r="AD76" s="310"/>
      <c r="AE76" s="309"/>
      <c r="AF76" s="308"/>
      <c r="AG76" s="308"/>
      <c r="AH76" s="308"/>
      <c r="AI76" s="310"/>
      <c r="AJ76" s="309"/>
      <c r="AK76" s="308"/>
      <c r="AL76" s="308"/>
      <c r="AM76" s="308"/>
      <c r="AN76" s="310"/>
      <c r="AO76" s="309"/>
      <c r="AP76" s="308"/>
      <c r="AQ76" s="308"/>
      <c r="AR76" s="308"/>
      <c r="AS76" s="310"/>
      <c r="AT76" s="309"/>
      <c r="AU76" s="308"/>
      <c r="AV76" s="308"/>
      <c r="AW76" s="308"/>
      <c r="AX76" s="310"/>
      <c r="AY76" s="309"/>
      <c r="AZ76" s="308"/>
      <c r="BA76" s="308"/>
      <c r="BB76" s="308"/>
      <c r="BC76" s="310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</row>
    <row r="77" spans="1:114" ht="22.5" customHeight="1" thickBot="1">
      <c r="A77" s="326"/>
      <c r="B77" s="326"/>
      <c r="C77" s="291"/>
      <c r="D77" s="291"/>
      <c r="E77" s="291"/>
      <c r="F77" s="291"/>
      <c r="G77" s="291"/>
      <c r="H77" s="291"/>
      <c r="I77" s="291"/>
      <c r="J77" s="293"/>
      <c r="K77" s="293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</row>
    <row r="78" spans="1:114" ht="22.5" customHeight="1" thickBot="1" thickTop="1">
      <c r="A78" s="502" t="s">
        <v>360</v>
      </c>
      <c r="B78" s="503"/>
      <c r="C78" s="306">
        <v>8</v>
      </c>
      <c r="D78" s="306">
        <v>3</v>
      </c>
      <c r="E78" s="306">
        <f>SUM(E77:E77)</f>
        <v>0</v>
      </c>
      <c r="F78" s="306">
        <f>SUM(F77:F77)</f>
        <v>0</v>
      </c>
      <c r="G78" s="306">
        <v>9</v>
      </c>
      <c r="H78" s="306">
        <f>SUM(H77:H77)</f>
        <v>0</v>
      </c>
      <c r="I78" s="306">
        <f aca="true" t="shared" si="17" ref="I78:BC78">SUM(I55:I77)</f>
        <v>52</v>
      </c>
      <c r="J78" s="306">
        <f t="shared" si="17"/>
        <v>1560</v>
      </c>
      <c r="K78" s="306">
        <f t="shared" si="17"/>
        <v>440</v>
      </c>
      <c r="L78" s="306">
        <f t="shared" si="17"/>
        <v>270</v>
      </c>
      <c r="M78" s="306">
        <f t="shared" si="17"/>
        <v>0</v>
      </c>
      <c r="N78" s="306">
        <f t="shared" si="17"/>
        <v>170</v>
      </c>
      <c r="O78" s="306">
        <f t="shared" si="17"/>
        <v>1120</v>
      </c>
      <c r="P78" s="306">
        <f t="shared" si="17"/>
        <v>0</v>
      </c>
      <c r="Q78" s="306">
        <f t="shared" si="17"/>
        <v>0</v>
      </c>
      <c r="R78" s="306">
        <f t="shared" si="17"/>
        <v>0</v>
      </c>
      <c r="S78" s="306">
        <f t="shared" si="17"/>
        <v>0</v>
      </c>
      <c r="T78" s="306">
        <f t="shared" si="17"/>
        <v>0</v>
      </c>
      <c r="U78" s="306">
        <f t="shared" si="17"/>
        <v>0</v>
      </c>
      <c r="V78" s="306">
        <f t="shared" si="17"/>
        <v>0</v>
      </c>
      <c r="W78" s="306">
        <f t="shared" si="17"/>
        <v>0</v>
      </c>
      <c r="X78" s="306">
        <f t="shared" si="17"/>
        <v>0</v>
      </c>
      <c r="Y78" s="306">
        <f t="shared" si="17"/>
        <v>0</v>
      </c>
      <c r="Z78" s="306">
        <f t="shared" si="17"/>
        <v>0</v>
      </c>
      <c r="AA78" s="306">
        <f t="shared" si="17"/>
        <v>0</v>
      </c>
      <c r="AB78" s="306">
        <f t="shared" si="17"/>
        <v>0</v>
      </c>
      <c r="AC78" s="306">
        <f t="shared" si="17"/>
        <v>0</v>
      </c>
      <c r="AD78" s="306">
        <f t="shared" si="17"/>
        <v>0</v>
      </c>
      <c r="AE78" s="306">
        <f t="shared" si="17"/>
        <v>24</v>
      </c>
      <c r="AF78" s="306">
        <f t="shared" si="17"/>
        <v>0</v>
      </c>
      <c r="AG78" s="306">
        <f t="shared" si="17"/>
        <v>16</v>
      </c>
      <c r="AH78" s="306">
        <f t="shared" si="17"/>
        <v>110</v>
      </c>
      <c r="AI78" s="306">
        <f t="shared" si="17"/>
        <v>5</v>
      </c>
      <c r="AJ78" s="306">
        <f t="shared" si="17"/>
        <v>32</v>
      </c>
      <c r="AK78" s="306">
        <f t="shared" si="17"/>
        <v>0</v>
      </c>
      <c r="AL78" s="306">
        <f t="shared" si="17"/>
        <v>28</v>
      </c>
      <c r="AM78" s="306">
        <f t="shared" si="17"/>
        <v>180</v>
      </c>
      <c r="AN78" s="306">
        <f t="shared" si="17"/>
        <v>8</v>
      </c>
      <c r="AO78" s="306">
        <f t="shared" si="17"/>
        <v>44</v>
      </c>
      <c r="AP78" s="306">
        <f t="shared" si="17"/>
        <v>0</v>
      </c>
      <c r="AQ78" s="306">
        <f t="shared" si="17"/>
        <v>26</v>
      </c>
      <c r="AR78" s="306">
        <f t="shared" si="17"/>
        <v>170</v>
      </c>
      <c r="AS78" s="306">
        <f t="shared" si="17"/>
        <v>8</v>
      </c>
      <c r="AT78" s="306">
        <f t="shared" si="17"/>
        <v>80</v>
      </c>
      <c r="AU78" s="306">
        <f t="shared" si="17"/>
        <v>0</v>
      </c>
      <c r="AV78" s="306">
        <f t="shared" si="17"/>
        <v>50</v>
      </c>
      <c r="AW78" s="306">
        <f t="shared" si="17"/>
        <v>320</v>
      </c>
      <c r="AX78" s="306">
        <f t="shared" si="17"/>
        <v>15</v>
      </c>
      <c r="AY78" s="306">
        <f t="shared" si="17"/>
        <v>90</v>
      </c>
      <c r="AZ78" s="306">
        <f t="shared" si="17"/>
        <v>0</v>
      </c>
      <c r="BA78" s="306">
        <f t="shared" si="17"/>
        <v>50</v>
      </c>
      <c r="BB78" s="306">
        <f t="shared" si="17"/>
        <v>340</v>
      </c>
      <c r="BC78" s="306">
        <f t="shared" si="17"/>
        <v>16</v>
      </c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</row>
    <row r="79" spans="1:114" ht="22.5" customHeight="1" thickBot="1" thickTop="1">
      <c r="A79" s="502" t="s">
        <v>349</v>
      </c>
      <c r="B79" s="503"/>
      <c r="C79" s="277">
        <f aca="true" t="shared" si="18" ref="C79:H79">C53+C78</f>
        <v>21</v>
      </c>
      <c r="D79" s="277">
        <f t="shared" si="18"/>
        <v>11</v>
      </c>
      <c r="E79" s="277">
        <f t="shared" si="18"/>
        <v>4</v>
      </c>
      <c r="F79" s="277">
        <f t="shared" si="18"/>
        <v>0</v>
      </c>
      <c r="G79" s="277">
        <f t="shared" si="18"/>
        <v>21</v>
      </c>
      <c r="H79" s="277">
        <f t="shared" si="18"/>
        <v>0</v>
      </c>
      <c r="I79" s="277">
        <f aca="true" t="shared" si="19" ref="I79:BC79">SUM(I53+I78)</f>
        <v>135</v>
      </c>
      <c r="J79" s="277">
        <f t="shared" si="19"/>
        <v>4050</v>
      </c>
      <c r="K79" s="277">
        <f t="shared" si="19"/>
        <v>1140</v>
      </c>
      <c r="L79" s="277">
        <f t="shared" si="19"/>
        <v>648</v>
      </c>
      <c r="M79" s="277">
        <f t="shared" si="19"/>
        <v>0</v>
      </c>
      <c r="N79" s="277">
        <f t="shared" si="19"/>
        <v>492</v>
      </c>
      <c r="O79" s="277">
        <f t="shared" si="19"/>
        <v>2910</v>
      </c>
      <c r="P79" s="277">
        <f t="shared" si="19"/>
        <v>80</v>
      </c>
      <c r="Q79" s="277">
        <f t="shared" si="19"/>
        <v>0</v>
      </c>
      <c r="R79" s="277">
        <f t="shared" si="19"/>
        <v>70</v>
      </c>
      <c r="S79" s="277">
        <f t="shared" si="19"/>
        <v>360</v>
      </c>
      <c r="T79" s="277">
        <f t="shared" si="19"/>
        <v>17</v>
      </c>
      <c r="U79" s="277">
        <f t="shared" si="19"/>
        <v>20</v>
      </c>
      <c r="V79" s="277">
        <f t="shared" si="19"/>
        <v>0</v>
      </c>
      <c r="W79" s="277">
        <f t="shared" si="19"/>
        <v>20</v>
      </c>
      <c r="X79" s="277">
        <f t="shared" si="19"/>
        <v>110</v>
      </c>
      <c r="Y79" s="277">
        <f t="shared" si="19"/>
        <v>5</v>
      </c>
      <c r="Z79" s="277">
        <f t="shared" si="19"/>
        <v>58</v>
      </c>
      <c r="AA79" s="277">
        <f t="shared" si="19"/>
        <v>0</v>
      </c>
      <c r="AB79" s="277">
        <f t="shared" si="19"/>
        <v>42</v>
      </c>
      <c r="AC79" s="277">
        <f t="shared" si="19"/>
        <v>260</v>
      </c>
      <c r="AD79" s="277">
        <f t="shared" si="19"/>
        <v>12</v>
      </c>
      <c r="AE79" s="277">
        <f t="shared" si="19"/>
        <v>60</v>
      </c>
      <c r="AF79" s="277">
        <f t="shared" si="19"/>
        <v>0</v>
      </c>
      <c r="AG79" s="277">
        <f t="shared" si="19"/>
        <v>50</v>
      </c>
      <c r="AH79" s="277">
        <f t="shared" si="19"/>
        <v>310</v>
      </c>
      <c r="AI79" s="277">
        <f t="shared" si="19"/>
        <v>14</v>
      </c>
      <c r="AJ79" s="277">
        <f t="shared" si="19"/>
        <v>112</v>
      </c>
      <c r="AK79" s="277">
        <f t="shared" si="19"/>
        <v>0</v>
      </c>
      <c r="AL79" s="277">
        <f t="shared" si="19"/>
        <v>98</v>
      </c>
      <c r="AM79" s="277">
        <f t="shared" si="19"/>
        <v>570</v>
      </c>
      <c r="AN79" s="277">
        <f t="shared" si="19"/>
        <v>26</v>
      </c>
      <c r="AO79" s="277">
        <f t="shared" si="19"/>
        <v>80</v>
      </c>
      <c r="AP79" s="277">
        <f t="shared" si="19"/>
        <v>0</v>
      </c>
      <c r="AQ79" s="277">
        <f t="shared" si="19"/>
        <v>60</v>
      </c>
      <c r="AR79" s="277">
        <f t="shared" si="19"/>
        <v>370</v>
      </c>
      <c r="AS79" s="277">
        <f t="shared" si="19"/>
        <v>17</v>
      </c>
      <c r="AT79" s="277">
        <f t="shared" si="19"/>
        <v>128</v>
      </c>
      <c r="AU79" s="277">
        <f t="shared" si="19"/>
        <v>0</v>
      </c>
      <c r="AV79" s="277">
        <f t="shared" si="19"/>
        <v>92</v>
      </c>
      <c r="AW79" s="277">
        <f t="shared" si="19"/>
        <v>530</v>
      </c>
      <c r="AX79" s="277">
        <f t="shared" si="19"/>
        <v>25</v>
      </c>
      <c r="AY79" s="277">
        <f t="shared" si="19"/>
        <v>110</v>
      </c>
      <c r="AZ79" s="277">
        <f t="shared" si="19"/>
        <v>0</v>
      </c>
      <c r="BA79" s="277">
        <f t="shared" si="19"/>
        <v>60</v>
      </c>
      <c r="BB79" s="277">
        <f t="shared" si="19"/>
        <v>400</v>
      </c>
      <c r="BC79" s="277">
        <f t="shared" si="19"/>
        <v>19</v>
      </c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</row>
    <row r="80" spans="1:114" ht="22.5" customHeight="1" thickTop="1">
      <c r="A80" s="539" t="s">
        <v>357</v>
      </c>
      <c r="B80" s="540"/>
      <c r="C80" s="540"/>
      <c r="D80" s="540"/>
      <c r="E80" s="540"/>
      <c r="F80" s="540"/>
      <c r="G80" s="540"/>
      <c r="H80" s="540"/>
      <c r="I80" s="540"/>
      <c r="J80" s="540"/>
      <c r="K80" s="540"/>
      <c r="L80" s="540"/>
      <c r="M80" s="540"/>
      <c r="N80" s="540"/>
      <c r="O80" s="540"/>
      <c r="P80" s="540"/>
      <c r="Q80" s="540"/>
      <c r="R80" s="540"/>
      <c r="S80" s="540"/>
      <c r="T80" s="540"/>
      <c r="U80" s="540"/>
      <c r="V80" s="540"/>
      <c r="W80" s="540"/>
      <c r="X80" s="540"/>
      <c r="Y80" s="540"/>
      <c r="Z80" s="540"/>
      <c r="AA80" s="540"/>
      <c r="AB80" s="540"/>
      <c r="AC80" s="540"/>
      <c r="AD80" s="540"/>
      <c r="AE80" s="540"/>
      <c r="AF80" s="540"/>
      <c r="AG80" s="540"/>
      <c r="AH80" s="540"/>
      <c r="AI80" s="540"/>
      <c r="AJ80" s="540"/>
      <c r="AK80" s="540"/>
      <c r="AL80" s="540"/>
      <c r="AM80" s="540"/>
      <c r="AN80" s="540"/>
      <c r="AO80" s="540"/>
      <c r="AP80" s="540"/>
      <c r="AQ80" s="540"/>
      <c r="AR80" s="540"/>
      <c r="AS80" s="540"/>
      <c r="AT80" s="540"/>
      <c r="AU80" s="540"/>
      <c r="AV80" s="540"/>
      <c r="AW80" s="540"/>
      <c r="AX80" s="540"/>
      <c r="AY80" s="540"/>
      <c r="AZ80" s="540"/>
      <c r="BA80" s="540"/>
      <c r="BB80" s="540"/>
      <c r="BC80" s="540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</row>
    <row r="81" spans="1:114" ht="22.5" customHeight="1">
      <c r="A81" s="328" t="s">
        <v>447</v>
      </c>
      <c r="B81" s="292" t="s">
        <v>469</v>
      </c>
      <c r="C81" s="329"/>
      <c r="D81" s="329">
        <v>2</v>
      </c>
      <c r="E81" s="329"/>
      <c r="F81" s="329"/>
      <c r="G81" s="329"/>
      <c r="H81" s="329"/>
      <c r="I81" s="291">
        <v>3</v>
      </c>
      <c r="J81" s="329">
        <f>I81*30</f>
        <v>90</v>
      </c>
      <c r="K81" s="329">
        <f>L81+M81+N81</f>
        <v>0</v>
      </c>
      <c r="L81" s="329"/>
      <c r="M81" s="329"/>
      <c r="N81" s="329"/>
      <c r="O81" s="329">
        <f>J81-(K81)</f>
        <v>90</v>
      </c>
      <c r="P81" s="329"/>
      <c r="Q81" s="329"/>
      <c r="R81" s="329"/>
      <c r="S81" s="329"/>
      <c r="T81" s="329"/>
      <c r="U81" s="329"/>
      <c r="V81" s="329"/>
      <c r="W81" s="329"/>
      <c r="X81" s="329">
        <v>90</v>
      </c>
      <c r="Y81" s="329">
        <v>3</v>
      </c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29"/>
      <c r="AS81" s="329"/>
      <c r="AT81" s="329"/>
      <c r="AU81" s="329"/>
      <c r="AV81" s="329"/>
      <c r="AW81" s="329"/>
      <c r="AX81" s="329"/>
      <c r="AY81" s="329"/>
      <c r="AZ81" s="329"/>
      <c r="BA81" s="329"/>
      <c r="BB81" s="329"/>
      <c r="BC81" s="32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</row>
    <row r="82" spans="1:114" ht="22.5" customHeight="1">
      <c r="A82" s="330" t="s">
        <v>448</v>
      </c>
      <c r="B82" s="292" t="s">
        <v>470</v>
      </c>
      <c r="C82" s="331"/>
      <c r="D82" s="331">
        <v>4</v>
      </c>
      <c r="E82" s="331"/>
      <c r="F82" s="331"/>
      <c r="G82" s="331"/>
      <c r="H82" s="331"/>
      <c r="I82" s="291">
        <v>3</v>
      </c>
      <c r="J82" s="329">
        <f>I82*30</f>
        <v>90</v>
      </c>
      <c r="K82" s="329"/>
      <c r="L82" s="331"/>
      <c r="M82" s="331"/>
      <c r="N82" s="331"/>
      <c r="O82" s="329">
        <f>J82-(K82)</f>
        <v>90</v>
      </c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>
        <v>90</v>
      </c>
      <c r="AI82" s="331">
        <v>3</v>
      </c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  <c r="AX82" s="331"/>
      <c r="AY82" s="331"/>
      <c r="AZ82" s="331"/>
      <c r="BA82" s="331"/>
      <c r="BB82" s="331"/>
      <c r="BC82" s="331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  <c r="DB82" s="279"/>
      <c r="DC82" s="279"/>
      <c r="DD82" s="279"/>
      <c r="DE82" s="279"/>
      <c r="DF82" s="279"/>
      <c r="DG82" s="279"/>
      <c r="DH82" s="279"/>
      <c r="DI82" s="279"/>
      <c r="DJ82" s="279"/>
    </row>
    <row r="83" spans="1:114" ht="39" customHeight="1">
      <c r="A83" s="330" t="s">
        <v>449</v>
      </c>
      <c r="B83" s="292" t="s">
        <v>475</v>
      </c>
      <c r="C83" s="331"/>
      <c r="D83" s="331">
        <v>6</v>
      </c>
      <c r="E83" s="331"/>
      <c r="F83" s="331"/>
      <c r="G83" s="331"/>
      <c r="H83" s="331"/>
      <c r="I83" s="291">
        <v>3</v>
      </c>
      <c r="J83" s="329">
        <f>I83*30</f>
        <v>90</v>
      </c>
      <c r="K83" s="329"/>
      <c r="L83" s="331"/>
      <c r="M83" s="331"/>
      <c r="N83" s="331"/>
      <c r="O83" s="329">
        <f>J83-(K83)</f>
        <v>90</v>
      </c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>
        <v>90</v>
      </c>
      <c r="AS83" s="331">
        <v>3</v>
      </c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</row>
    <row r="84" spans="1:114" ht="22.5" customHeight="1" thickBot="1">
      <c r="A84" s="330" t="s">
        <v>450</v>
      </c>
      <c r="B84" s="292" t="s">
        <v>471</v>
      </c>
      <c r="C84" s="331"/>
      <c r="D84" s="331">
        <v>8</v>
      </c>
      <c r="E84" s="331"/>
      <c r="F84" s="331"/>
      <c r="G84" s="331"/>
      <c r="H84" s="331"/>
      <c r="I84" s="291">
        <v>3</v>
      </c>
      <c r="J84" s="329">
        <f>I84*30</f>
        <v>90</v>
      </c>
      <c r="K84" s="329"/>
      <c r="L84" s="331"/>
      <c r="M84" s="331"/>
      <c r="N84" s="331"/>
      <c r="O84" s="329">
        <f>J84-(K84)</f>
        <v>90</v>
      </c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>
        <v>90</v>
      </c>
      <c r="BC84" s="331">
        <v>3</v>
      </c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</row>
    <row r="85" spans="1:114" ht="22.5" customHeight="1" thickBot="1" thickTop="1">
      <c r="A85" s="502" t="s">
        <v>361</v>
      </c>
      <c r="B85" s="503"/>
      <c r="C85" s="278"/>
      <c r="D85" s="278">
        <v>4</v>
      </c>
      <c r="E85" s="278">
        <f>SUM(E81:E84)</f>
        <v>0</v>
      </c>
      <c r="F85" s="278">
        <f>SUM(F81:F84)</f>
        <v>0</v>
      </c>
      <c r="G85" s="278">
        <f>SUM(G81:G84)</f>
        <v>0</v>
      </c>
      <c r="H85" s="278"/>
      <c r="I85" s="278">
        <f aca="true" t="shared" si="20" ref="I85:BC85">SUM(I81:I84)</f>
        <v>12</v>
      </c>
      <c r="J85" s="278">
        <f t="shared" si="20"/>
        <v>360</v>
      </c>
      <c r="K85" s="278">
        <f t="shared" si="20"/>
        <v>0</v>
      </c>
      <c r="L85" s="278">
        <f t="shared" si="20"/>
        <v>0</v>
      </c>
      <c r="M85" s="278">
        <f t="shared" si="20"/>
        <v>0</v>
      </c>
      <c r="N85" s="278">
        <f t="shared" si="20"/>
        <v>0</v>
      </c>
      <c r="O85" s="278">
        <f t="shared" si="20"/>
        <v>360</v>
      </c>
      <c r="P85" s="278">
        <f t="shared" si="20"/>
        <v>0</v>
      </c>
      <c r="Q85" s="278">
        <f t="shared" si="20"/>
        <v>0</v>
      </c>
      <c r="R85" s="278">
        <f t="shared" si="20"/>
        <v>0</v>
      </c>
      <c r="S85" s="278">
        <f t="shared" si="20"/>
        <v>0</v>
      </c>
      <c r="T85" s="278">
        <f t="shared" si="20"/>
        <v>0</v>
      </c>
      <c r="U85" s="278">
        <f t="shared" si="20"/>
        <v>0</v>
      </c>
      <c r="V85" s="278">
        <f t="shared" si="20"/>
        <v>0</v>
      </c>
      <c r="W85" s="278">
        <f t="shared" si="20"/>
        <v>0</v>
      </c>
      <c r="X85" s="278">
        <f t="shared" si="20"/>
        <v>90</v>
      </c>
      <c r="Y85" s="278">
        <f t="shared" si="20"/>
        <v>3</v>
      </c>
      <c r="Z85" s="278">
        <f t="shared" si="20"/>
        <v>0</v>
      </c>
      <c r="AA85" s="278">
        <f t="shared" si="20"/>
        <v>0</v>
      </c>
      <c r="AB85" s="278">
        <f t="shared" si="20"/>
        <v>0</v>
      </c>
      <c r="AC85" s="278">
        <f t="shared" si="20"/>
        <v>0</v>
      </c>
      <c r="AD85" s="278">
        <f t="shared" si="20"/>
        <v>0</v>
      </c>
      <c r="AE85" s="278">
        <f t="shared" si="20"/>
        <v>0</v>
      </c>
      <c r="AF85" s="278">
        <f t="shared" si="20"/>
        <v>0</v>
      </c>
      <c r="AG85" s="278">
        <f t="shared" si="20"/>
        <v>0</v>
      </c>
      <c r="AH85" s="278">
        <f t="shared" si="20"/>
        <v>90</v>
      </c>
      <c r="AI85" s="278">
        <f t="shared" si="20"/>
        <v>3</v>
      </c>
      <c r="AJ85" s="278">
        <f t="shared" si="20"/>
        <v>0</v>
      </c>
      <c r="AK85" s="278">
        <f t="shared" si="20"/>
        <v>0</v>
      </c>
      <c r="AL85" s="278">
        <f t="shared" si="20"/>
        <v>0</v>
      </c>
      <c r="AM85" s="278">
        <f t="shared" si="20"/>
        <v>0</v>
      </c>
      <c r="AN85" s="278">
        <f t="shared" si="20"/>
        <v>0</v>
      </c>
      <c r="AO85" s="278">
        <f t="shared" si="20"/>
        <v>0</v>
      </c>
      <c r="AP85" s="278">
        <f t="shared" si="20"/>
        <v>0</v>
      </c>
      <c r="AQ85" s="278">
        <f t="shared" si="20"/>
        <v>0</v>
      </c>
      <c r="AR85" s="278">
        <f t="shared" si="20"/>
        <v>90</v>
      </c>
      <c r="AS85" s="278">
        <f t="shared" si="20"/>
        <v>3</v>
      </c>
      <c r="AT85" s="278">
        <f t="shared" si="20"/>
        <v>0</v>
      </c>
      <c r="AU85" s="278">
        <f t="shared" si="20"/>
        <v>0</v>
      </c>
      <c r="AV85" s="278">
        <f t="shared" si="20"/>
        <v>0</v>
      </c>
      <c r="AW85" s="278">
        <f t="shared" si="20"/>
        <v>0</v>
      </c>
      <c r="AX85" s="278">
        <f t="shared" si="20"/>
        <v>0</v>
      </c>
      <c r="AY85" s="278">
        <f t="shared" si="20"/>
        <v>0</v>
      </c>
      <c r="AZ85" s="278">
        <f t="shared" si="20"/>
        <v>0</v>
      </c>
      <c r="BA85" s="278">
        <f t="shared" si="20"/>
        <v>0</v>
      </c>
      <c r="BB85" s="278">
        <f t="shared" si="20"/>
        <v>90</v>
      </c>
      <c r="BC85" s="278">
        <f t="shared" si="20"/>
        <v>3</v>
      </c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</row>
    <row r="86" spans="1:114" ht="22.5" customHeight="1" thickTop="1">
      <c r="A86" s="539" t="s">
        <v>358</v>
      </c>
      <c r="B86" s="540"/>
      <c r="C86" s="540"/>
      <c r="D86" s="540"/>
      <c r="E86" s="540"/>
      <c r="F86" s="540"/>
      <c r="G86" s="540"/>
      <c r="H86" s="540"/>
      <c r="I86" s="540"/>
      <c r="J86" s="540"/>
      <c r="K86" s="540"/>
      <c r="L86" s="540"/>
      <c r="M86" s="540"/>
      <c r="N86" s="540"/>
      <c r="O86" s="540"/>
      <c r="P86" s="540"/>
      <c r="Q86" s="540"/>
      <c r="R86" s="540"/>
      <c r="S86" s="540"/>
      <c r="T86" s="540"/>
      <c r="U86" s="540"/>
      <c r="V86" s="540"/>
      <c r="W86" s="540"/>
      <c r="X86" s="540"/>
      <c r="Y86" s="540"/>
      <c r="Z86" s="540"/>
      <c r="AA86" s="540"/>
      <c r="AB86" s="540"/>
      <c r="AC86" s="540"/>
      <c r="AD86" s="540"/>
      <c r="AE86" s="540"/>
      <c r="AF86" s="540"/>
      <c r="AG86" s="540"/>
      <c r="AH86" s="540"/>
      <c r="AI86" s="540"/>
      <c r="AJ86" s="540"/>
      <c r="AK86" s="540"/>
      <c r="AL86" s="540"/>
      <c r="AM86" s="540"/>
      <c r="AN86" s="540"/>
      <c r="AO86" s="540"/>
      <c r="AP86" s="540"/>
      <c r="AQ86" s="540"/>
      <c r="AR86" s="540"/>
      <c r="AS86" s="540"/>
      <c r="AT86" s="540"/>
      <c r="AU86" s="540"/>
      <c r="AV86" s="540"/>
      <c r="AW86" s="540"/>
      <c r="AX86" s="540"/>
      <c r="AY86" s="540"/>
      <c r="AZ86" s="540"/>
      <c r="BA86" s="540"/>
      <c r="BB86" s="540"/>
      <c r="BC86" s="540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</row>
    <row r="87" spans="1:114" ht="22.5" customHeight="1">
      <c r="A87" s="328" t="s">
        <v>451</v>
      </c>
      <c r="B87" s="332" t="s">
        <v>464</v>
      </c>
      <c r="C87" s="329"/>
      <c r="D87" s="329"/>
      <c r="E87" s="329"/>
      <c r="F87" s="329"/>
      <c r="G87" s="329"/>
      <c r="H87" s="329"/>
      <c r="I87" s="291">
        <v>6</v>
      </c>
      <c r="J87" s="329">
        <f>I87*30</f>
        <v>180</v>
      </c>
      <c r="K87" s="329"/>
      <c r="L87" s="329"/>
      <c r="M87" s="329"/>
      <c r="N87" s="329"/>
      <c r="O87" s="329">
        <f>J87</f>
        <v>180</v>
      </c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  <c r="AO87" s="329"/>
      <c r="AP87" s="329"/>
      <c r="AQ87" s="329"/>
      <c r="AR87" s="329"/>
      <c r="AS87" s="329"/>
      <c r="AT87" s="329"/>
      <c r="AU87" s="329"/>
      <c r="AV87" s="329"/>
      <c r="AW87" s="329"/>
      <c r="AX87" s="329"/>
      <c r="AY87" s="329"/>
      <c r="AZ87" s="329"/>
      <c r="BA87" s="329"/>
      <c r="BB87" s="329">
        <v>180</v>
      </c>
      <c r="BC87" s="329">
        <v>6</v>
      </c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</row>
    <row r="88" spans="1:114" ht="22.5" customHeight="1" thickBot="1">
      <c r="A88" s="333"/>
      <c r="B88" s="292"/>
      <c r="C88" s="331"/>
      <c r="D88" s="331"/>
      <c r="E88" s="331"/>
      <c r="F88" s="331"/>
      <c r="G88" s="331"/>
      <c r="H88" s="331"/>
      <c r="I88" s="291"/>
      <c r="J88" s="329"/>
      <c r="K88" s="32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</row>
    <row r="89" spans="1:114" ht="22.5" customHeight="1" thickBot="1" thickTop="1">
      <c r="A89" s="502" t="s">
        <v>362</v>
      </c>
      <c r="B89" s="503"/>
      <c r="C89" s="278"/>
      <c r="D89" s="278"/>
      <c r="E89" s="278">
        <f>SUM(E87:E88)</f>
        <v>0</v>
      </c>
      <c r="F89" s="278">
        <f>SUM(F87:F88)</f>
        <v>0</v>
      </c>
      <c r="G89" s="278">
        <f>SUM(G87:G88)</f>
        <v>0</v>
      </c>
      <c r="H89" s="278"/>
      <c r="I89" s="278">
        <f aca="true" t="shared" si="21" ref="I89:BC89">SUM(I87:I88)</f>
        <v>6</v>
      </c>
      <c r="J89" s="278">
        <f t="shared" si="21"/>
        <v>180</v>
      </c>
      <c r="K89" s="278">
        <f t="shared" si="21"/>
        <v>0</v>
      </c>
      <c r="L89" s="278">
        <f t="shared" si="21"/>
        <v>0</v>
      </c>
      <c r="M89" s="278">
        <f t="shared" si="21"/>
        <v>0</v>
      </c>
      <c r="N89" s="278">
        <f t="shared" si="21"/>
        <v>0</v>
      </c>
      <c r="O89" s="278">
        <f t="shared" si="21"/>
        <v>180</v>
      </c>
      <c r="P89" s="278">
        <f t="shared" si="21"/>
        <v>0</v>
      </c>
      <c r="Q89" s="278">
        <f t="shared" si="21"/>
        <v>0</v>
      </c>
      <c r="R89" s="278">
        <f t="shared" si="21"/>
        <v>0</v>
      </c>
      <c r="S89" s="278">
        <f t="shared" si="21"/>
        <v>0</v>
      </c>
      <c r="T89" s="278">
        <f t="shared" si="21"/>
        <v>0</v>
      </c>
      <c r="U89" s="278">
        <f t="shared" si="21"/>
        <v>0</v>
      </c>
      <c r="V89" s="278">
        <f t="shared" si="21"/>
        <v>0</v>
      </c>
      <c r="W89" s="278">
        <f t="shared" si="21"/>
        <v>0</v>
      </c>
      <c r="X89" s="278">
        <f t="shared" si="21"/>
        <v>0</v>
      </c>
      <c r="Y89" s="278">
        <f t="shared" si="21"/>
        <v>0</v>
      </c>
      <c r="Z89" s="278">
        <f t="shared" si="21"/>
        <v>0</v>
      </c>
      <c r="AA89" s="278">
        <f t="shared" si="21"/>
        <v>0</v>
      </c>
      <c r="AB89" s="278">
        <f t="shared" si="21"/>
        <v>0</v>
      </c>
      <c r="AC89" s="278">
        <f t="shared" si="21"/>
        <v>0</v>
      </c>
      <c r="AD89" s="278">
        <f t="shared" si="21"/>
        <v>0</v>
      </c>
      <c r="AE89" s="278">
        <f t="shared" si="21"/>
        <v>0</v>
      </c>
      <c r="AF89" s="278">
        <f t="shared" si="21"/>
        <v>0</v>
      </c>
      <c r="AG89" s="278">
        <f t="shared" si="21"/>
        <v>0</v>
      </c>
      <c r="AH89" s="278">
        <f t="shared" si="21"/>
        <v>0</v>
      </c>
      <c r="AI89" s="278">
        <f t="shared" si="21"/>
        <v>0</v>
      </c>
      <c r="AJ89" s="278">
        <f t="shared" si="21"/>
        <v>0</v>
      </c>
      <c r="AK89" s="278">
        <f t="shared" si="21"/>
        <v>0</v>
      </c>
      <c r="AL89" s="278">
        <f t="shared" si="21"/>
        <v>0</v>
      </c>
      <c r="AM89" s="278">
        <f t="shared" si="21"/>
        <v>0</v>
      </c>
      <c r="AN89" s="278">
        <f t="shared" si="21"/>
        <v>0</v>
      </c>
      <c r="AO89" s="278">
        <f t="shared" si="21"/>
        <v>0</v>
      </c>
      <c r="AP89" s="278">
        <f t="shared" si="21"/>
        <v>0</v>
      </c>
      <c r="AQ89" s="278">
        <f t="shared" si="21"/>
        <v>0</v>
      </c>
      <c r="AR89" s="278">
        <f t="shared" si="21"/>
        <v>0</v>
      </c>
      <c r="AS89" s="278">
        <f t="shared" si="21"/>
        <v>0</v>
      </c>
      <c r="AT89" s="278">
        <f t="shared" si="21"/>
        <v>0</v>
      </c>
      <c r="AU89" s="278">
        <f t="shared" si="21"/>
        <v>0</v>
      </c>
      <c r="AV89" s="278">
        <f t="shared" si="21"/>
        <v>0</v>
      </c>
      <c r="AW89" s="278">
        <f t="shared" si="21"/>
        <v>0</v>
      </c>
      <c r="AX89" s="278">
        <f t="shared" si="21"/>
        <v>0</v>
      </c>
      <c r="AY89" s="278">
        <f t="shared" si="21"/>
        <v>0</v>
      </c>
      <c r="AZ89" s="278">
        <f t="shared" si="21"/>
        <v>0</v>
      </c>
      <c r="BA89" s="278">
        <f t="shared" si="21"/>
        <v>0</v>
      </c>
      <c r="BB89" s="278">
        <f t="shared" si="21"/>
        <v>180</v>
      </c>
      <c r="BC89" s="278">
        <f t="shared" si="21"/>
        <v>6</v>
      </c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</row>
    <row r="90" spans="1:114" ht="22.5" customHeight="1" thickBot="1" thickTop="1">
      <c r="A90" s="502" t="s">
        <v>277</v>
      </c>
      <c r="B90" s="503"/>
      <c r="C90" s="277">
        <f>C34+C79+C85+C89</f>
        <v>30</v>
      </c>
      <c r="D90" s="306">
        <f>D34+D79+D85+D89</f>
        <v>30</v>
      </c>
      <c r="E90" s="277">
        <f>E34+E79+E85+E89</f>
        <v>4</v>
      </c>
      <c r="F90" s="277">
        <f>F34+F79+F85+F89</f>
        <v>0</v>
      </c>
      <c r="G90" s="306">
        <f>G34+G79+G85+G89</f>
        <v>26</v>
      </c>
      <c r="H90" s="277"/>
      <c r="I90" s="277">
        <f>I27+I33+I53+I78+I85+I89</f>
        <v>240</v>
      </c>
      <c r="J90" s="277">
        <f aca="true" t="shared" si="22" ref="J90:BC90">J34+J79+J85+J89</f>
        <v>7200</v>
      </c>
      <c r="K90" s="277">
        <f t="shared" si="22"/>
        <v>2040</v>
      </c>
      <c r="L90" s="277">
        <f t="shared" si="22"/>
        <v>908</v>
      </c>
      <c r="M90" s="277">
        <f t="shared" si="22"/>
        <v>542</v>
      </c>
      <c r="N90" s="277">
        <f t="shared" si="22"/>
        <v>590</v>
      </c>
      <c r="O90" s="277">
        <f t="shared" si="22"/>
        <v>5160</v>
      </c>
      <c r="P90" s="277">
        <f t="shared" si="22"/>
        <v>122</v>
      </c>
      <c r="Q90" s="277">
        <f t="shared" si="22"/>
        <v>84</v>
      </c>
      <c r="R90" s="277">
        <f t="shared" si="22"/>
        <v>98</v>
      </c>
      <c r="S90" s="277">
        <f t="shared" si="22"/>
        <v>626</v>
      </c>
      <c r="T90" s="277">
        <f t="shared" si="22"/>
        <v>31</v>
      </c>
      <c r="U90" s="277">
        <f t="shared" si="22"/>
        <v>94</v>
      </c>
      <c r="V90" s="277">
        <f t="shared" si="22"/>
        <v>104</v>
      </c>
      <c r="W90" s="277">
        <f t="shared" si="22"/>
        <v>48</v>
      </c>
      <c r="X90" s="277">
        <f t="shared" si="22"/>
        <v>624</v>
      </c>
      <c r="Y90" s="277">
        <f t="shared" si="22"/>
        <v>29</v>
      </c>
      <c r="Z90" s="277">
        <f t="shared" si="22"/>
        <v>122</v>
      </c>
      <c r="AA90" s="277">
        <f t="shared" si="22"/>
        <v>98</v>
      </c>
      <c r="AB90" s="277">
        <f t="shared" si="22"/>
        <v>84</v>
      </c>
      <c r="AC90" s="277">
        <f t="shared" si="22"/>
        <v>626</v>
      </c>
      <c r="AD90" s="277">
        <f t="shared" si="22"/>
        <v>31</v>
      </c>
      <c r="AE90" s="277">
        <f t="shared" si="22"/>
        <v>92</v>
      </c>
      <c r="AF90" s="277">
        <f t="shared" si="22"/>
        <v>104</v>
      </c>
      <c r="AG90" s="277">
        <f t="shared" si="22"/>
        <v>50</v>
      </c>
      <c r="AH90" s="277">
        <f t="shared" si="22"/>
        <v>624</v>
      </c>
      <c r="AI90" s="277">
        <f t="shared" si="22"/>
        <v>29</v>
      </c>
      <c r="AJ90" s="277">
        <f t="shared" si="22"/>
        <v>112</v>
      </c>
      <c r="AK90" s="277">
        <f t="shared" si="22"/>
        <v>50</v>
      </c>
      <c r="AL90" s="277">
        <f t="shared" si="22"/>
        <v>98</v>
      </c>
      <c r="AM90" s="277">
        <f t="shared" si="22"/>
        <v>670</v>
      </c>
      <c r="AN90" s="277">
        <f t="shared" si="22"/>
        <v>31</v>
      </c>
      <c r="AO90" s="277">
        <f t="shared" si="22"/>
        <v>112</v>
      </c>
      <c r="AP90" s="277">
        <f t="shared" si="22"/>
        <v>48</v>
      </c>
      <c r="AQ90" s="277">
        <f t="shared" si="22"/>
        <v>60</v>
      </c>
      <c r="AR90" s="277">
        <f t="shared" si="22"/>
        <v>650</v>
      </c>
      <c r="AS90" s="277">
        <f t="shared" si="22"/>
        <v>29</v>
      </c>
      <c r="AT90" s="277">
        <f t="shared" si="22"/>
        <v>144</v>
      </c>
      <c r="AU90" s="277">
        <f t="shared" si="22"/>
        <v>34</v>
      </c>
      <c r="AV90" s="277">
        <f t="shared" si="22"/>
        <v>92</v>
      </c>
      <c r="AW90" s="277">
        <f t="shared" si="22"/>
        <v>630</v>
      </c>
      <c r="AX90" s="277">
        <f t="shared" si="22"/>
        <v>30</v>
      </c>
      <c r="AY90" s="277">
        <f t="shared" si="22"/>
        <v>110</v>
      </c>
      <c r="AZ90" s="277">
        <f t="shared" si="22"/>
        <v>20</v>
      </c>
      <c r="BA90" s="277">
        <f t="shared" si="22"/>
        <v>60</v>
      </c>
      <c r="BB90" s="277">
        <f t="shared" si="22"/>
        <v>710</v>
      </c>
      <c r="BC90" s="277">
        <f t="shared" si="22"/>
        <v>30</v>
      </c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</row>
    <row r="91" spans="1:114" ht="36" customHeight="1" thickBot="1" thickTop="1">
      <c r="A91" s="280"/>
      <c r="B91" s="334"/>
      <c r="C91" s="335"/>
      <c r="D91" s="280"/>
      <c r="E91" s="280"/>
      <c r="F91" s="336"/>
      <c r="G91" s="336"/>
      <c r="H91" s="280"/>
      <c r="I91" s="280"/>
      <c r="J91" s="280"/>
      <c r="K91" s="541" t="s">
        <v>400</v>
      </c>
      <c r="L91" s="542"/>
      <c r="M91" s="542"/>
      <c r="N91" s="542"/>
      <c r="O91" s="543"/>
      <c r="P91" s="533">
        <f>P90+Q90+R90</f>
        <v>304</v>
      </c>
      <c r="Q91" s="533"/>
      <c r="R91" s="533"/>
      <c r="S91" s="533"/>
      <c r="T91" s="533"/>
      <c r="U91" s="533">
        <f>U27+V27+W27+U33+V33+W33+U53+V53+W53+U78+V78+W78</f>
        <v>246</v>
      </c>
      <c r="V91" s="533"/>
      <c r="W91" s="533"/>
      <c r="X91" s="533"/>
      <c r="Y91" s="533"/>
      <c r="Z91" s="533">
        <f>Z27+AA27+AB27+Z33+AA33+AB33+Z53+AA53+AB53+Z78+AA78+AB78</f>
        <v>304</v>
      </c>
      <c r="AA91" s="533"/>
      <c r="AB91" s="533"/>
      <c r="AC91" s="533"/>
      <c r="AD91" s="533"/>
      <c r="AE91" s="533">
        <f>AE90+AF90+AG90</f>
        <v>246</v>
      </c>
      <c r="AF91" s="533"/>
      <c r="AG91" s="533"/>
      <c r="AH91" s="533"/>
      <c r="AI91" s="533"/>
      <c r="AJ91" s="533">
        <f>AJ27+AK27+AL27+AJ33+AK33+AL33+AJ53+AK53+AL53+AJ78+AK78+AL78</f>
        <v>260</v>
      </c>
      <c r="AK91" s="533"/>
      <c r="AL91" s="533"/>
      <c r="AM91" s="533"/>
      <c r="AN91" s="533"/>
      <c r="AO91" s="533">
        <f>AO27+AP27+AQ27+AO33+AP33+AQ33+AO53+AP53+AQ53+AO78+AP78+AQ78</f>
        <v>220</v>
      </c>
      <c r="AP91" s="533"/>
      <c r="AQ91" s="533"/>
      <c r="AR91" s="533"/>
      <c r="AS91" s="533"/>
      <c r="AT91" s="533">
        <f>AT27+AU27+AV27+AT33+AU33+AV33+AT53+AU53+AV53+AT78+AU78+AV78</f>
        <v>270</v>
      </c>
      <c r="AU91" s="533"/>
      <c r="AV91" s="533"/>
      <c r="AW91" s="533"/>
      <c r="AX91" s="533"/>
      <c r="AY91" s="533">
        <f>AY27+AZ27+BA27+AY33+AZ33+BA33+AY53+AZ53+BA53+AY78+AZ78+BA78</f>
        <v>190</v>
      </c>
      <c r="AZ91" s="533"/>
      <c r="BA91" s="533"/>
      <c r="BB91" s="533"/>
      <c r="BC91" s="533"/>
      <c r="BD91" s="276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</row>
    <row r="92" spans="1:114" ht="27.75" customHeight="1" thickBot="1" thickTop="1">
      <c r="A92" s="281"/>
      <c r="B92" s="337"/>
      <c r="C92" s="281"/>
      <c r="D92" s="281"/>
      <c r="E92" s="281"/>
      <c r="F92" s="281"/>
      <c r="G92" s="281"/>
      <c r="H92" s="281"/>
      <c r="I92" s="281"/>
      <c r="J92" s="282"/>
      <c r="K92" s="529" t="s">
        <v>262</v>
      </c>
      <c r="L92" s="530"/>
      <c r="M92" s="530"/>
      <c r="N92" s="530"/>
      <c r="O92" s="531"/>
      <c r="P92" s="532">
        <v>4</v>
      </c>
      <c r="Q92" s="532"/>
      <c r="R92" s="532"/>
      <c r="S92" s="532"/>
      <c r="T92" s="532"/>
      <c r="U92" s="532">
        <v>4</v>
      </c>
      <c r="V92" s="532"/>
      <c r="W92" s="532"/>
      <c r="X92" s="532"/>
      <c r="Y92" s="532"/>
      <c r="Z92" s="532">
        <v>4</v>
      </c>
      <c r="AA92" s="532"/>
      <c r="AB92" s="532"/>
      <c r="AC92" s="532"/>
      <c r="AD92" s="532"/>
      <c r="AE92" s="532">
        <v>4</v>
      </c>
      <c r="AF92" s="532"/>
      <c r="AG92" s="532"/>
      <c r="AH92" s="532"/>
      <c r="AI92" s="532"/>
      <c r="AJ92" s="532">
        <v>5</v>
      </c>
      <c r="AK92" s="532"/>
      <c r="AL92" s="532"/>
      <c r="AM92" s="532"/>
      <c r="AN92" s="532"/>
      <c r="AO92" s="532">
        <v>4</v>
      </c>
      <c r="AP92" s="532"/>
      <c r="AQ92" s="532"/>
      <c r="AR92" s="532"/>
      <c r="AS92" s="532"/>
      <c r="AT92" s="532">
        <v>3</v>
      </c>
      <c r="AU92" s="532"/>
      <c r="AV92" s="532"/>
      <c r="AW92" s="532"/>
      <c r="AX92" s="532"/>
      <c r="AY92" s="532">
        <v>2</v>
      </c>
      <c r="AZ92" s="532"/>
      <c r="BA92" s="532"/>
      <c r="BB92" s="532"/>
      <c r="BC92" s="532"/>
      <c r="BD92" s="276">
        <f aca="true" t="shared" si="23" ref="BD92:BD97">SUM(P92:BC92)</f>
        <v>30</v>
      </c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</row>
    <row r="93" spans="1:114" ht="27.75" customHeight="1" thickBot="1" thickTop="1">
      <c r="A93" s="281"/>
      <c r="B93" s="337"/>
      <c r="C93" s="281"/>
      <c r="D93" s="283"/>
      <c r="E93" s="283"/>
      <c r="F93" s="283"/>
      <c r="G93" s="283"/>
      <c r="H93" s="283"/>
      <c r="I93" s="283"/>
      <c r="J93" s="283"/>
      <c r="K93" s="529" t="s">
        <v>129</v>
      </c>
      <c r="L93" s="530"/>
      <c r="M93" s="530"/>
      <c r="N93" s="530"/>
      <c r="O93" s="531"/>
      <c r="P93" s="532">
        <v>3</v>
      </c>
      <c r="Q93" s="532"/>
      <c r="R93" s="532"/>
      <c r="S93" s="532"/>
      <c r="T93" s="532"/>
      <c r="U93" s="532">
        <v>4</v>
      </c>
      <c r="V93" s="532"/>
      <c r="W93" s="532"/>
      <c r="X93" s="532"/>
      <c r="Y93" s="532"/>
      <c r="Z93" s="532">
        <v>4</v>
      </c>
      <c r="AA93" s="532"/>
      <c r="AB93" s="532"/>
      <c r="AC93" s="532"/>
      <c r="AD93" s="532"/>
      <c r="AE93" s="532">
        <v>4</v>
      </c>
      <c r="AF93" s="532"/>
      <c r="AG93" s="532"/>
      <c r="AH93" s="532"/>
      <c r="AI93" s="532"/>
      <c r="AJ93" s="532">
        <v>3</v>
      </c>
      <c r="AK93" s="532"/>
      <c r="AL93" s="532"/>
      <c r="AM93" s="532"/>
      <c r="AN93" s="532"/>
      <c r="AO93" s="532">
        <v>4</v>
      </c>
      <c r="AP93" s="532"/>
      <c r="AQ93" s="532"/>
      <c r="AR93" s="532"/>
      <c r="AS93" s="532"/>
      <c r="AT93" s="532">
        <v>4</v>
      </c>
      <c r="AU93" s="532"/>
      <c r="AV93" s="532"/>
      <c r="AW93" s="532"/>
      <c r="AX93" s="532"/>
      <c r="AY93" s="532">
        <v>4</v>
      </c>
      <c r="AZ93" s="532"/>
      <c r="BA93" s="532"/>
      <c r="BB93" s="532"/>
      <c r="BC93" s="532"/>
      <c r="BD93" s="276">
        <f t="shared" si="23"/>
        <v>30</v>
      </c>
      <c r="BE93" s="279"/>
      <c r="BF93" s="338"/>
      <c r="BG93" s="279"/>
      <c r="BH93" s="279"/>
      <c r="BI93" s="279"/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79"/>
      <c r="CU93" s="279"/>
      <c r="CV93" s="279"/>
      <c r="CW93" s="279"/>
      <c r="CX93" s="279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</row>
    <row r="94" spans="1:114" ht="27.75" customHeight="1" thickBot="1" thickTop="1">
      <c r="A94" s="281"/>
      <c r="B94" s="337"/>
      <c r="C94" s="281"/>
      <c r="D94" s="281"/>
      <c r="E94" s="281"/>
      <c r="F94" s="281"/>
      <c r="G94" s="281"/>
      <c r="H94" s="281"/>
      <c r="I94" s="281"/>
      <c r="J94" s="281"/>
      <c r="K94" s="529" t="s">
        <v>125</v>
      </c>
      <c r="L94" s="530"/>
      <c r="M94" s="530"/>
      <c r="N94" s="530"/>
      <c r="O94" s="531"/>
      <c r="P94" s="532"/>
      <c r="Q94" s="532"/>
      <c r="R94" s="532"/>
      <c r="S94" s="532"/>
      <c r="T94" s="532"/>
      <c r="U94" s="532">
        <v>1</v>
      </c>
      <c r="V94" s="532"/>
      <c r="W94" s="532"/>
      <c r="X94" s="532"/>
      <c r="Y94" s="532"/>
      <c r="Z94" s="532"/>
      <c r="AA94" s="532"/>
      <c r="AB94" s="532"/>
      <c r="AC94" s="532"/>
      <c r="AD94" s="532"/>
      <c r="AE94" s="532">
        <v>1</v>
      </c>
      <c r="AF94" s="532"/>
      <c r="AG94" s="532"/>
      <c r="AH94" s="532"/>
      <c r="AI94" s="532"/>
      <c r="AJ94" s="532">
        <v>1</v>
      </c>
      <c r="AK94" s="532"/>
      <c r="AL94" s="532"/>
      <c r="AM94" s="532"/>
      <c r="AN94" s="532"/>
      <c r="AO94" s="532"/>
      <c r="AP94" s="532"/>
      <c r="AQ94" s="532"/>
      <c r="AR94" s="532"/>
      <c r="AS94" s="532"/>
      <c r="AT94" s="532">
        <v>1</v>
      </c>
      <c r="AU94" s="532"/>
      <c r="AV94" s="532"/>
      <c r="AW94" s="532"/>
      <c r="AX94" s="532"/>
      <c r="AY94" s="532"/>
      <c r="AZ94" s="532"/>
      <c r="BA94" s="532"/>
      <c r="BB94" s="532"/>
      <c r="BC94" s="532"/>
      <c r="BD94" s="276">
        <f t="shared" si="23"/>
        <v>4</v>
      </c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</row>
    <row r="95" spans="1:114" ht="27.75" customHeight="1" thickBot="1" thickTop="1">
      <c r="A95" s="281"/>
      <c r="B95" s="337"/>
      <c r="C95" s="281"/>
      <c r="D95" s="281"/>
      <c r="E95" s="281"/>
      <c r="F95" s="281"/>
      <c r="G95" s="281"/>
      <c r="H95" s="281"/>
      <c r="I95" s="281"/>
      <c r="J95" s="281"/>
      <c r="K95" s="529" t="s">
        <v>126</v>
      </c>
      <c r="L95" s="530"/>
      <c r="M95" s="530"/>
      <c r="N95" s="530"/>
      <c r="O95" s="531"/>
      <c r="P95" s="532"/>
      <c r="Q95" s="532"/>
      <c r="R95" s="532"/>
      <c r="S95" s="532"/>
      <c r="T95" s="532"/>
      <c r="U95" s="532"/>
      <c r="V95" s="532"/>
      <c r="W95" s="532"/>
      <c r="X95" s="532"/>
      <c r="Y95" s="532"/>
      <c r="Z95" s="532"/>
      <c r="AA95" s="532"/>
      <c r="AB95" s="532"/>
      <c r="AC95" s="532"/>
      <c r="AD95" s="532"/>
      <c r="AE95" s="532"/>
      <c r="AF95" s="532"/>
      <c r="AG95" s="532"/>
      <c r="AH95" s="532"/>
      <c r="AI95" s="532"/>
      <c r="AJ95" s="532"/>
      <c r="AK95" s="532"/>
      <c r="AL95" s="532"/>
      <c r="AM95" s="532"/>
      <c r="AN95" s="532"/>
      <c r="AO95" s="532"/>
      <c r="AP95" s="532"/>
      <c r="AQ95" s="532"/>
      <c r="AR95" s="532"/>
      <c r="AS95" s="532"/>
      <c r="AT95" s="532"/>
      <c r="AU95" s="532"/>
      <c r="AV95" s="532"/>
      <c r="AW95" s="532"/>
      <c r="AX95" s="532"/>
      <c r="AY95" s="532"/>
      <c r="AZ95" s="532"/>
      <c r="BA95" s="532"/>
      <c r="BB95" s="532"/>
      <c r="BC95" s="532"/>
      <c r="BD95" s="276">
        <f t="shared" si="23"/>
        <v>0</v>
      </c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</row>
    <row r="96" spans="1:114" ht="39" customHeight="1" thickBot="1" thickTop="1">
      <c r="A96" s="281"/>
      <c r="B96" s="337"/>
      <c r="C96" s="281"/>
      <c r="D96" s="281"/>
      <c r="E96" s="281"/>
      <c r="F96" s="281"/>
      <c r="G96" s="281"/>
      <c r="H96" s="281"/>
      <c r="I96" s="281"/>
      <c r="J96" s="281"/>
      <c r="K96" s="536" t="s">
        <v>336</v>
      </c>
      <c r="L96" s="537"/>
      <c r="M96" s="537"/>
      <c r="N96" s="537"/>
      <c r="O96" s="538"/>
      <c r="P96" s="532">
        <v>4</v>
      </c>
      <c r="Q96" s="532"/>
      <c r="R96" s="532"/>
      <c r="S96" s="532"/>
      <c r="T96" s="532"/>
      <c r="U96" s="532">
        <v>1</v>
      </c>
      <c r="V96" s="532"/>
      <c r="W96" s="532"/>
      <c r="X96" s="532"/>
      <c r="Y96" s="532"/>
      <c r="Z96" s="532">
        <v>5</v>
      </c>
      <c r="AA96" s="532"/>
      <c r="AB96" s="532"/>
      <c r="AC96" s="532"/>
      <c r="AD96" s="532"/>
      <c r="AE96" s="532">
        <v>1</v>
      </c>
      <c r="AF96" s="532"/>
      <c r="AG96" s="532"/>
      <c r="AH96" s="532"/>
      <c r="AI96" s="532"/>
      <c r="AJ96" s="532">
        <v>5</v>
      </c>
      <c r="AK96" s="532"/>
      <c r="AL96" s="532"/>
      <c r="AM96" s="532"/>
      <c r="AN96" s="532"/>
      <c r="AO96" s="532">
        <v>3</v>
      </c>
      <c r="AP96" s="532"/>
      <c r="AQ96" s="532"/>
      <c r="AR96" s="532"/>
      <c r="AS96" s="532"/>
      <c r="AT96" s="532">
        <v>4</v>
      </c>
      <c r="AU96" s="532"/>
      <c r="AV96" s="532"/>
      <c r="AW96" s="532"/>
      <c r="AX96" s="532"/>
      <c r="AY96" s="532">
        <v>3</v>
      </c>
      <c r="AZ96" s="532"/>
      <c r="BA96" s="532"/>
      <c r="BB96" s="532"/>
      <c r="BC96" s="532"/>
      <c r="BD96" s="276">
        <f t="shared" si="23"/>
        <v>26</v>
      </c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</row>
    <row r="97" spans="1:114" ht="42" customHeight="1" thickBot="1" thickTop="1">
      <c r="A97" s="281"/>
      <c r="B97" s="339"/>
      <c r="C97" s="281"/>
      <c r="D97" s="281"/>
      <c r="E97" s="281"/>
      <c r="F97" s="281"/>
      <c r="G97" s="281"/>
      <c r="H97" s="281"/>
      <c r="I97" s="281"/>
      <c r="J97" s="281"/>
      <c r="K97" s="546" t="s">
        <v>346</v>
      </c>
      <c r="L97" s="547"/>
      <c r="M97" s="547"/>
      <c r="N97" s="547"/>
      <c r="O97" s="548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532"/>
      <c r="AM97" s="532"/>
      <c r="AN97" s="532"/>
      <c r="AO97" s="532"/>
      <c r="AP97" s="532"/>
      <c r="AQ97" s="532"/>
      <c r="AR97" s="532"/>
      <c r="AS97" s="532"/>
      <c r="AT97" s="532"/>
      <c r="AU97" s="532"/>
      <c r="AV97" s="532"/>
      <c r="AW97" s="532"/>
      <c r="AX97" s="532"/>
      <c r="AY97" s="532"/>
      <c r="AZ97" s="532"/>
      <c r="BA97" s="532"/>
      <c r="BB97" s="532"/>
      <c r="BC97" s="532"/>
      <c r="BD97" s="276">
        <f t="shared" si="23"/>
        <v>0</v>
      </c>
      <c r="BE97" s="279"/>
      <c r="BF97" s="279"/>
      <c r="BG97" s="279"/>
      <c r="BH97" s="279"/>
      <c r="BI97" s="279"/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79"/>
      <c r="CH97" s="279"/>
      <c r="CI97" s="279"/>
      <c r="CJ97" s="279"/>
      <c r="CK97" s="279"/>
      <c r="CL97" s="279"/>
      <c r="CM97" s="279"/>
      <c r="CN97" s="279"/>
      <c r="CO97" s="279"/>
      <c r="CP97" s="279"/>
      <c r="CQ97" s="279"/>
      <c r="CR97" s="279"/>
      <c r="CS97" s="279"/>
      <c r="CT97" s="279"/>
      <c r="CU97" s="279"/>
      <c r="CV97" s="279"/>
      <c r="CW97" s="279"/>
      <c r="CX97" s="279"/>
      <c r="CY97" s="279"/>
      <c r="CZ97" s="279"/>
      <c r="DA97" s="279"/>
      <c r="DB97" s="279"/>
      <c r="DC97" s="279"/>
      <c r="DD97" s="279"/>
      <c r="DE97" s="279"/>
      <c r="DF97" s="279"/>
      <c r="DG97" s="279"/>
      <c r="DH97" s="279"/>
      <c r="DI97" s="279"/>
      <c r="DJ97" s="279"/>
    </row>
    <row r="98" spans="1:114" ht="42" customHeight="1" thickTop="1">
      <c r="A98" s="281"/>
      <c r="B98" s="339"/>
      <c r="C98" s="281"/>
      <c r="D98" s="281"/>
      <c r="E98" s="281"/>
      <c r="F98" s="281"/>
      <c r="G98" s="281"/>
      <c r="H98" s="281"/>
      <c r="I98" s="281"/>
      <c r="J98" s="281"/>
      <c r="K98" s="340"/>
      <c r="L98" s="340"/>
      <c r="M98" s="340"/>
      <c r="N98" s="340"/>
      <c r="O98" s="340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33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</row>
    <row r="99" spans="1:114" ht="20.25" customHeight="1">
      <c r="A99" s="341"/>
      <c r="B99" s="342" t="s">
        <v>306</v>
      </c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79"/>
      <c r="CH99" s="279"/>
      <c r="CI99" s="279"/>
      <c r="CJ99" s="279"/>
      <c r="CK99" s="279"/>
      <c r="CL99" s="279"/>
      <c r="CM99" s="279"/>
      <c r="CN99" s="279"/>
      <c r="CO99" s="279"/>
      <c r="CP99" s="279"/>
      <c r="CQ99" s="279"/>
      <c r="CR99" s="279"/>
      <c r="CS99" s="279"/>
      <c r="CT99" s="279"/>
      <c r="CU99" s="279"/>
      <c r="CV99" s="279"/>
      <c r="CW99" s="279"/>
      <c r="CX99" s="279"/>
      <c r="CY99" s="279"/>
      <c r="CZ99" s="279"/>
      <c r="DA99" s="279"/>
      <c r="DB99" s="279"/>
      <c r="DC99" s="279"/>
      <c r="DD99" s="279"/>
      <c r="DE99" s="279"/>
      <c r="DF99" s="279"/>
      <c r="DG99" s="279"/>
      <c r="DH99" s="279"/>
      <c r="DI99" s="279"/>
      <c r="DJ99" s="279"/>
    </row>
    <row r="100" spans="1:114" ht="18.75">
      <c r="A100" s="341"/>
      <c r="B100" s="342" t="s">
        <v>320</v>
      </c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279"/>
      <c r="BE100" s="279"/>
      <c r="BF100" s="279"/>
      <c r="BG100" s="279"/>
      <c r="BH100" s="279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79"/>
      <c r="BU100" s="279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79"/>
      <c r="CH100" s="279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79"/>
      <c r="CU100" s="279"/>
      <c r="CV100" s="279"/>
      <c r="CW100" s="279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79"/>
      <c r="DH100" s="279"/>
      <c r="DI100" s="279"/>
      <c r="DJ100" s="279"/>
    </row>
    <row r="101" spans="1:114" ht="18.75">
      <c r="A101" s="341"/>
      <c r="B101" s="342" t="s">
        <v>318</v>
      </c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/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79"/>
      <c r="CH101" s="279"/>
      <c r="CI101" s="279"/>
      <c r="CJ101" s="279"/>
      <c r="CK101" s="279"/>
      <c r="CL101" s="279"/>
      <c r="CM101" s="279"/>
      <c r="CN101" s="279"/>
      <c r="CO101" s="279"/>
      <c r="CP101" s="279"/>
      <c r="CQ101" s="279"/>
      <c r="CR101" s="279"/>
      <c r="CS101" s="279"/>
      <c r="CT101" s="279"/>
      <c r="CU101" s="279"/>
      <c r="CV101" s="279"/>
      <c r="CW101" s="279"/>
      <c r="CX101" s="279"/>
      <c r="CY101" s="279"/>
      <c r="CZ101" s="279"/>
      <c r="DA101" s="279"/>
      <c r="DB101" s="279"/>
      <c r="DC101" s="279"/>
      <c r="DD101" s="279"/>
      <c r="DE101" s="279"/>
      <c r="DF101" s="279"/>
      <c r="DG101" s="279"/>
      <c r="DH101" s="279"/>
      <c r="DI101" s="279"/>
      <c r="DJ101" s="279"/>
    </row>
    <row r="102" spans="1:114" ht="18.75">
      <c r="A102" s="341"/>
      <c r="B102" s="342" t="s">
        <v>320</v>
      </c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279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79"/>
      <c r="CI102" s="279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79"/>
      <c r="DH102" s="279"/>
      <c r="DI102" s="279"/>
      <c r="DJ102" s="279"/>
    </row>
    <row r="103" spans="1:114" ht="18.75">
      <c r="A103" s="341"/>
      <c r="B103" s="342" t="s">
        <v>319</v>
      </c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279"/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79"/>
      <c r="BO103" s="279"/>
      <c r="BP103" s="279"/>
      <c r="BQ103" s="279"/>
      <c r="BR103" s="279"/>
      <c r="BS103" s="279"/>
      <c r="BT103" s="279"/>
      <c r="BU103" s="279"/>
      <c r="BV103" s="279"/>
      <c r="BW103" s="279"/>
      <c r="BX103" s="279"/>
      <c r="BY103" s="279"/>
      <c r="BZ103" s="279"/>
      <c r="CA103" s="279"/>
      <c r="CB103" s="279"/>
      <c r="CC103" s="279"/>
      <c r="CD103" s="279"/>
      <c r="CE103" s="279"/>
      <c r="CF103" s="279"/>
      <c r="CG103" s="279"/>
      <c r="CH103" s="279"/>
      <c r="CI103" s="279"/>
      <c r="CJ103" s="279"/>
      <c r="CK103" s="279"/>
      <c r="CL103" s="279"/>
      <c r="CM103" s="279"/>
      <c r="CN103" s="279"/>
      <c r="CO103" s="279"/>
      <c r="CP103" s="279"/>
      <c r="CQ103" s="279"/>
      <c r="CR103" s="279"/>
      <c r="CS103" s="279"/>
      <c r="CT103" s="279"/>
      <c r="CU103" s="279"/>
      <c r="CV103" s="279"/>
      <c r="CW103" s="279"/>
      <c r="CX103" s="279"/>
      <c r="CY103" s="279"/>
      <c r="CZ103" s="279"/>
      <c r="DA103" s="279"/>
      <c r="DB103" s="279"/>
      <c r="DC103" s="279"/>
      <c r="DD103" s="279"/>
      <c r="DE103" s="279"/>
      <c r="DF103" s="279"/>
      <c r="DG103" s="279"/>
      <c r="DH103" s="279"/>
      <c r="DI103" s="279"/>
      <c r="DJ103" s="279"/>
    </row>
    <row r="104" spans="1:114" ht="18.75">
      <c r="A104" s="341"/>
      <c r="B104" s="342" t="s">
        <v>320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279"/>
      <c r="BE104" s="279"/>
      <c r="BF104" s="279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79"/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279"/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79"/>
      <c r="DD104" s="279"/>
      <c r="DE104" s="279"/>
      <c r="DF104" s="279"/>
      <c r="DG104" s="279"/>
      <c r="DH104" s="279"/>
      <c r="DI104" s="279"/>
      <c r="DJ104" s="279"/>
    </row>
    <row r="105" spans="1:114" ht="18.75">
      <c r="A105" s="341"/>
      <c r="B105" s="342" t="s">
        <v>307</v>
      </c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279"/>
      <c r="BE105" s="279"/>
      <c r="BF105" s="279"/>
      <c r="BG105" s="279"/>
      <c r="BH105" s="279"/>
      <c r="BI105" s="279"/>
      <c r="BJ105" s="279"/>
      <c r="BK105" s="279"/>
      <c r="BL105" s="279"/>
      <c r="BM105" s="279"/>
      <c r="BN105" s="279"/>
      <c r="BO105" s="279"/>
      <c r="BP105" s="279"/>
      <c r="BQ105" s="279"/>
      <c r="BR105" s="279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79"/>
      <c r="CG105" s="279"/>
      <c r="CH105" s="279"/>
      <c r="CI105" s="279"/>
      <c r="CJ105" s="279"/>
      <c r="CK105" s="279"/>
      <c r="CL105" s="279"/>
      <c r="CM105" s="279"/>
      <c r="CN105" s="279"/>
      <c r="CO105" s="279"/>
      <c r="CP105" s="279"/>
      <c r="CQ105" s="279"/>
      <c r="CR105" s="279"/>
      <c r="CS105" s="279"/>
      <c r="CT105" s="279"/>
      <c r="CU105" s="279"/>
      <c r="CV105" s="279"/>
      <c r="CW105" s="279"/>
      <c r="CX105" s="279"/>
      <c r="CY105" s="279"/>
      <c r="CZ105" s="279"/>
      <c r="DA105" s="279"/>
      <c r="DB105" s="279"/>
      <c r="DC105" s="279"/>
      <c r="DD105" s="279"/>
      <c r="DE105" s="279"/>
      <c r="DF105" s="279"/>
      <c r="DG105" s="279"/>
      <c r="DH105" s="279"/>
      <c r="DI105" s="279"/>
      <c r="DJ105" s="279"/>
    </row>
    <row r="106" spans="1:114" ht="18.75">
      <c r="A106" s="341"/>
      <c r="B106" s="342" t="s">
        <v>320</v>
      </c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279"/>
      <c r="BE106" s="279"/>
      <c r="BF106" s="279"/>
      <c r="BG106" s="279"/>
      <c r="BH106" s="279"/>
      <c r="BI106" s="279"/>
      <c r="BJ106" s="279"/>
      <c r="BK106" s="279"/>
      <c r="BL106" s="279"/>
      <c r="BM106" s="279"/>
      <c r="BN106" s="279"/>
      <c r="BO106" s="279"/>
      <c r="BP106" s="279"/>
      <c r="BQ106" s="279"/>
      <c r="BR106" s="279"/>
      <c r="BS106" s="279"/>
      <c r="BT106" s="279"/>
      <c r="BU106" s="279"/>
      <c r="BV106" s="279"/>
      <c r="BW106" s="279"/>
      <c r="BX106" s="279"/>
      <c r="BY106" s="279"/>
      <c r="BZ106" s="279"/>
      <c r="CA106" s="279"/>
      <c r="CB106" s="279"/>
      <c r="CC106" s="279"/>
      <c r="CD106" s="279"/>
      <c r="CE106" s="279"/>
      <c r="CF106" s="279"/>
      <c r="CG106" s="279"/>
      <c r="CH106" s="279"/>
      <c r="CI106" s="279"/>
      <c r="CJ106" s="279"/>
      <c r="CK106" s="279"/>
      <c r="CL106" s="279"/>
      <c r="CM106" s="279"/>
      <c r="CN106" s="279"/>
      <c r="CO106" s="279"/>
      <c r="CP106" s="279"/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79"/>
      <c r="DD106" s="279"/>
      <c r="DE106" s="279"/>
      <c r="DF106" s="279"/>
      <c r="DG106" s="279"/>
      <c r="DH106" s="279"/>
      <c r="DI106" s="279"/>
      <c r="DJ106" s="279"/>
    </row>
    <row r="107" spans="1:114" ht="28.5" customHeight="1">
      <c r="A107" s="341"/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  <c r="AP107" s="343"/>
      <c r="AQ107" s="343"/>
      <c r="AR107" s="343"/>
      <c r="AS107" s="343"/>
      <c r="AT107" s="343"/>
      <c r="AU107" s="343"/>
      <c r="AV107" s="343"/>
      <c r="AW107" s="343"/>
      <c r="AX107" s="343"/>
      <c r="AY107" s="343"/>
      <c r="AZ107" s="343"/>
      <c r="BA107" s="343"/>
      <c r="BB107" s="343"/>
      <c r="BC107" s="343"/>
      <c r="BD107" s="279"/>
      <c r="BE107" s="279"/>
      <c r="BF107" s="279"/>
      <c r="BG107" s="279"/>
      <c r="BH107" s="279"/>
      <c r="BI107" s="279"/>
      <c r="BJ107" s="279"/>
      <c r="BK107" s="279"/>
      <c r="BL107" s="279"/>
      <c r="BM107" s="279"/>
      <c r="BN107" s="279"/>
      <c r="BO107" s="279"/>
      <c r="BP107" s="279"/>
      <c r="BQ107" s="279"/>
      <c r="BR107" s="279"/>
      <c r="BS107" s="279"/>
      <c r="BT107" s="279"/>
      <c r="BU107" s="279"/>
      <c r="BV107" s="279"/>
      <c r="BW107" s="279"/>
      <c r="BX107" s="279"/>
      <c r="BY107" s="279"/>
      <c r="BZ107" s="279"/>
      <c r="CA107" s="279"/>
      <c r="CB107" s="279"/>
      <c r="CC107" s="279"/>
      <c r="CD107" s="279"/>
      <c r="CE107" s="279"/>
      <c r="CF107" s="279"/>
      <c r="CG107" s="279"/>
      <c r="CH107" s="279"/>
      <c r="CI107" s="279"/>
      <c r="CJ107" s="279"/>
      <c r="CK107" s="279"/>
      <c r="CL107" s="279"/>
      <c r="CM107" s="279"/>
      <c r="CN107" s="279"/>
      <c r="CO107" s="279"/>
      <c r="CP107" s="279"/>
      <c r="CQ107" s="279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79"/>
      <c r="DD107" s="279"/>
      <c r="DE107" s="279"/>
      <c r="DF107" s="279"/>
      <c r="DG107" s="279"/>
      <c r="DH107" s="279"/>
      <c r="DI107" s="279"/>
      <c r="DJ107" s="279"/>
    </row>
    <row r="108" spans="1:114" ht="48.75" customHeight="1">
      <c r="A108" s="279"/>
      <c r="B108" s="494" t="s">
        <v>478</v>
      </c>
      <c r="C108" s="494"/>
      <c r="D108" s="494"/>
      <c r="E108" s="494"/>
      <c r="F108" s="494"/>
      <c r="G108" s="494"/>
      <c r="H108" s="494"/>
      <c r="I108" s="494"/>
      <c r="J108" s="494"/>
      <c r="K108" s="494"/>
      <c r="L108" s="494"/>
      <c r="M108" s="344"/>
      <c r="N108" s="345"/>
      <c r="O108" s="346"/>
      <c r="P108" s="346"/>
      <c r="Q108" s="346"/>
      <c r="R108" s="346"/>
      <c r="S108" s="346"/>
      <c r="T108" s="347"/>
      <c r="U108" s="347"/>
      <c r="V108" s="347"/>
      <c r="W108" s="347"/>
      <c r="X108" s="346"/>
      <c r="Y108" s="347"/>
      <c r="Z108" s="347"/>
      <c r="AA108" s="347"/>
      <c r="AB108" s="347"/>
      <c r="AC108" s="346"/>
      <c r="AD108" s="347"/>
      <c r="AE108" s="347"/>
      <c r="AF108" s="347"/>
      <c r="AG108" s="347"/>
      <c r="AH108" s="348"/>
      <c r="AI108" s="348"/>
      <c r="AJ108" s="348"/>
      <c r="AK108" s="348"/>
      <c r="AL108" s="348"/>
      <c r="AM108" s="348"/>
      <c r="AN108" s="348"/>
      <c r="AO108" s="348"/>
      <c r="AP108" s="348"/>
      <c r="AQ108" s="348"/>
      <c r="AR108" s="348"/>
      <c r="AS108" s="348"/>
      <c r="AT108" s="348"/>
      <c r="AU108" s="348"/>
      <c r="AV108" s="348"/>
      <c r="AW108" s="348"/>
      <c r="AX108" s="348"/>
      <c r="AY108" s="348"/>
      <c r="AZ108" s="348"/>
      <c r="BA108" s="348"/>
      <c r="BB108" s="348"/>
      <c r="BC108" s="348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</row>
    <row r="109" spans="2:55" ht="15.75" customHeight="1">
      <c r="B109" s="495" t="s">
        <v>479</v>
      </c>
      <c r="C109" s="495"/>
      <c r="D109" s="495"/>
      <c r="E109" s="495"/>
      <c r="F109" s="495"/>
      <c r="G109" s="495"/>
      <c r="H109" s="495"/>
      <c r="I109" s="495"/>
      <c r="J109" s="495"/>
      <c r="K109" s="495"/>
      <c r="L109" s="495"/>
      <c r="M109" s="344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49"/>
      <c r="AK109" s="349"/>
      <c r="AL109" s="349"/>
      <c r="AM109" s="349"/>
      <c r="AN109" s="349"/>
      <c r="AO109" s="349"/>
      <c r="AP109" s="349"/>
      <c r="AQ109" s="349"/>
      <c r="AR109" s="349"/>
      <c r="AS109" s="349"/>
      <c r="AT109" s="349"/>
      <c r="AU109" s="349"/>
      <c r="AV109" s="349"/>
      <c r="AW109" s="349"/>
      <c r="AX109" s="349"/>
      <c r="AY109" s="349"/>
      <c r="AZ109" s="349"/>
      <c r="BA109" s="349"/>
      <c r="BB109" s="349"/>
      <c r="BC109" s="349"/>
    </row>
    <row r="110" spans="2:55" ht="15.75" customHeight="1">
      <c r="B110" s="495" t="s">
        <v>480</v>
      </c>
      <c r="C110" s="495"/>
      <c r="D110" s="495"/>
      <c r="E110" s="495"/>
      <c r="F110" s="495"/>
      <c r="G110" s="495"/>
      <c r="H110" s="495"/>
      <c r="I110" s="495"/>
      <c r="J110" s="495"/>
      <c r="K110" s="344"/>
      <c r="L110" s="344"/>
      <c r="M110" s="344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49"/>
      <c r="AU110" s="349"/>
      <c r="AV110" s="349"/>
      <c r="AW110" s="349"/>
      <c r="AX110" s="349"/>
      <c r="AY110" s="349"/>
      <c r="AZ110" s="349"/>
      <c r="BA110" s="349"/>
      <c r="BB110" s="349"/>
      <c r="BC110" s="349"/>
    </row>
    <row r="111" spans="2:55" ht="15.75" customHeight="1">
      <c r="B111" s="496" t="s">
        <v>481</v>
      </c>
      <c r="C111" s="496"/>
      <c r="D111" s="496"/>
      <c r="E111" s="496"/>
      <c r="F111" s="496"/>
      <c r="G111" s="496"/>
      <c r="H111" s="496"/>
      <c r="I111" s="496"/>
      <c r="J111" s="496"/>
      <c r="K111" s="496"/>
      <c r="L111" s="496"/>
      <c r="M111" s="344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49"/>
      <c r="AU111" s="349"/>
      <c r="AV111" s="349"/>
      <c r="AW111" s="349"/>
      <c r="AX111" s="349"/>
      <c r="AY111" s="349"/>
      <c r="AZ111" s="349"/>
      <c r="BA111" s="349"/>
      <c r="BB111" s="349"/>
      <c r="BC111" s="349"/>
    </row>
    <row r="112" spans="2:55" ht="12.75" customHeight="1"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349"/>
      <c r="N112" s="349"/>
      <c r="O112" s="349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49"/>
      <c r="AW112" s="349"/>
      <c r="AX112" s="349"/>
      <c r="AY112" s="349"/>
      <c r="AZ112" s="349"/>
      <c r="BA112" s="349"/>
      <c r="BB112" s="349"/>
      <c r="BC112" s="349"/>
    </row>
    <row r="113" spans="2:55" ht="12.75" customHeight="1">
      <c r="B113" s="496"/>
      <c r="C113" s="496"/>
      <c r="D113" s="496"/>
      <c r="E113" s="496"/>
      <c r="F113" s="496"/>
      <c r="G113" s="496"/>
      <c r="H113" s="496"/>
      <c r="I113" s="496"/>
      <c r="J113" s="496"/>
      <c r="K113" s="496"/>
      <c r="L113" s="496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349"/>
      <c r="AX113" s="349"/>
      <c r="AY113" s="349"/>
      <c r="AZ113" s="349"/>
      <c r="BA113" s="349"/>
      <c r="BB113" s="349"/>
      <c r="BC113" s="349"/>
    </row>
    <row r="114" spans="2:55" ht="12.75" customHeight="1">
      <c r="B114" s="496"/>
      <c r="C114" s="496"/>
      <c r="D114" s="496"/>
      <c r="E114" s="496"/>
      <c r="F114" s="496"/>
      <c r="G114" s="496"/>
      <c r="H114" s="496"/>
      <c r="I114" s="496"/>
      <c r="J114" s="496"/>
      <c r="K114" s="496"/>
      <c r="L114" s="496"/>
      <c r="M114" s="349"/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49"/>
      <c r="AS114" s="349"/>
      <c r="AT114" s="349"/>
      <c r="AU114" s="349"/>
      <c r="AV114" s="349"/>
      <c r="AW114" s="349"/>
      <c r="AX114" s="349"/>
      <c r="AY114" s="349"/>
      <c r="AZ114" s="349"/>
      <c r="BA114" s="349"/>
      <c r="BB114" s="349"/>
      <c r="BC114" s="349"/>
    </row>
    <row r="115" spans="2:55" ht="12.75" customHeight="1">
      <c r="B115" s="349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49"/>
      <c r="AK115" s="349"/>
      <c r="AL115" s="349"/>
      <c r="AM115" s="349"/>
      <c r="AN115" s="349"/>
      <c r="AO115" s="349"/>
      <c r="AP115" s="349"/>
      <c r="AQ115" s="349"/>
      <c r="AR115" s="349"/>
      <c r="AS115" s="349"/>
      <c r="AT115" s="349"/>
      <c r="AU115" s="349"/>
      <c r="AV115" s="349"/>
      <c r="AW115" s="349"/>
      <c r="AX115" s="349"/>
      <c r="AY115" s="349"/>
      <c r="AZ115" s="349"/>
      <c r="BA115" s="349"/>
      <c r="BB115" s="349"/>
      <c r="BC115" s="349"/>
    </row>
    <row r="116" spans="2:55" ht="12.75" customHeight="1"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349"/>
      <c r="AQ116" s="349"/>
      <c r="AR116" s="349"/>
      <c r="AS116" s="349"/>
      <c r="AT116" s="349"/>
      <c r="AU116" s="349"/>
      <c r="AV116" s="349"/>
      <c r="AW116" s="349"/>
      <c r="AX116" s="349"/>
      <c r="AY116" s="349"/>
      <c r="AZ116" s="349"/>
      <c r="BA116" s="349"/>
      <c r="BB116" s="349"/>
      <c r="BC116" s="349"/>
    </row>
  </sheetData>
  <sheetProtection/>
  <mergeCells count="135">
    <mergeCell ref="AT8:AW8"/>
    <mergeCell ref="AE8:AH8"/>
    <mergeCell ref="AT5:BC5"/>
    <mergeCell ref="AT7:AX7"/>
    <mergeCell ref="AY7:BC7"/>
    <mergeCell ref="Z8:AC8"/>
    <mergeCell ref="AX8:AX9"/>
    <mergeCell ref="BC8:BC9"/>
    <mergeCell ref="AI8:AI9"/>
    <mergeCell ref="AD8:AD9"/>
    <mergeCell ref="P7:T7"/>
    <mergeCell ref="Z5:AI5"/>
    <mergeCell ref="U7:Y7"/>
    <mergeCell ref="AJ8:AM8"/>
    <mergeCell ref="AO8:AR8"/>
    <mergeCell ref="AE96:AI96"/>
    <mergeCell ref="AO93:AS93"/>
    <mergeCell ref="AO94:AS94"/>
    <mergeCell ref="A11:BC11"/>
    <mergeCell ref="A12:BC12"/>
    <mergeCell ref="P4:BC4"/>
    <mergeCell ref="P6:BC6"/>
    <mergeCell ref="AS8:AS9"/>
    <mergeCell ref="AJ7:AN7"/>
    <mergeCell ref="Z7:AD7"/>
    <mergeCell ref="P5:Y5"/>
    <mergeCell ref="T8:T9"/>
    <mergeCell ref="P8:S8"/>
    <mergeCell ref="U8:X8"/>
    <mergeCell ref="AY8:BB8"/>
    <mergeCell ref="AY97:BC97"/>
    <mergeCell ref="AY95:BC95"/>
    <mergeCell ref="AT96:AX96"/>
    <mergeCell ref="AY96:BC96"/>
    <mergeCell ref="K97:O97"/>
    <mergeCell ref="P97:T97"/>
    <mergeCell ref="U97:Y97"/>
    <mergeCell ref="Z97:AD97"/>
    <mergeCell ref="AE97:AI97"/>
    <mergeCell ref="AT95:AX95"/>
    <mergeCell ref="AJ97:AN97"/>
    <mergeCell ref="AO97:AS97"/>
    <mergeCell ref="AT97:AX97"/>
    <mergeCell ref="Z96:AD96"/>
    <mergeCell ref="AJ95:AN95"/>
    <mergeCell ref="AJ96:AN96"/>
    <mergeCell ref="AO95:AS95"/>
    <mergeCell ref="AE95:AI95"/>
    <mergeCell ref="AO96:AS96"/>
    <mergeCell ref="Z95:AD95"/>
    <mergeCell ref="A54:BC54"/>
    <mergeCell ref="A53:B53"/>
    <mergeCell ref="AT94:AX94"/>
    <mergeCell ref="AY94:BC94"/>
    <mergeCell ref="AY91:BC91"/>
    <mergeCell ref="AJ94:AN94"/>
    <mergeCell ref="AT91:AX91"/>
    <mergeCell ref="Z91:AD91"/>
    <mergeCell ref="AY92:BC92"/>
    <mergeCell ref="Z93:AD93"/>
    <mergeCell ref="AJ93:AN93"/>
    <mergeCell ref="AE94:AI94"/>
    <mergeCell ref="Z94:AD94"/>
    <mergeCell ref="AE93:AI93"/>
    <mergeCell ref="AT93:AX93"/>
    <mergeCell ref="AE92:AI92"/>
    <mergeCell ref="P92:T92"/>
    <mergeCell ref="AO92:AS92"/>
    <mergeCell ref="Z92:AD92"/>
    <mergeCell ref="AT92:AX92"/>
    <mergeCell ref="A89:B89"/>
    <mergeCell ref="K91:O91"/>
    <mergeCell ref="U92:Y92"/>
    <mergeCell ref="AO91:AS91"/>
    <mergeCell ref="AJ92:AN92"/>
    <mergeCell ref="U94:Y94"/>
    <mergeCell ref="A79:B79"/>
    <mergeCell ref="A85:B85"/>
    <mergeCell ref="A90:B90"/>
    <mergeCell ref="AJ91:AN91"/>
    <mergeCell ref="U91:Y91"/>
    <mergeCell ref="A80:BC80"/>
    <mergeCell ref="A86:BC86"/>
    <mergeCell ref="AE91:AI91"/>
    <mergeCell ref="K92:O92"/>
    <mergeCell ref="AY93:BC93"/>
    <mergeCell ref="A35:BC35"/>
    <mergeCell ref="U96:Y96"/>
    <mergeCell ref="K96:O96"/>
    <mergeCell ref="P94:T94"/>
    <mergeCell ref="K94:O94"/>
    <mergeCell ref="K95:O95"/>
    <mergeCell ref="P96:T96"/>
    <mergeCell ref="U95:Y95"/>
    <mergeCell ref="P95:T95"/>
    <mergeCell ref="AE7:AI7"/>
    <mergeCell ref="AN8:AN9"/>
    <mergeCell ref="A28:BC28"/>
    <mergeCell ref="A27:B27"/>
    <mergeCell ref="A34:B34"/>
    <mergeCell ref="K93:O93"/>
    <mergeCell ref="P93:T93"/>
    <mergeCell ref="P91:T91"/>
    <mergeCell ref="A78:B78"/>
    <mergeCell ref="U93:Y93"/>
    <mergeCell ref="A3:BC3"/>
    <mergeCell ref="AO7:AS7"/>
    <mergeCell ref="L6:N6"/>
    <mergeCell ref="K5:N5"/>
    <mergeCell ref="AJ5:AS5"/>
    <mergeCell ref="E6:E9"/>
    <mergeCell ref="G5:G9"/>
    <mergeCell ref="I4:I9"/>
    <mergeCell ref="O5:O9"/>
    <mergeCell ref="Y8:Y9"/>
    <mergeCell ref="A4:A9"/>
    <mergeCell ref="N7:N9"/>
    <mergeCell ref="B4:B9"/>
    <mergeCell ref="E5:F5"/>
    <mergeCell ref="C4:H4"/>
    <mergeCell ref="H5:H9"/>
    <mergeCell ref="J4:O4"/>
    <mergeCell ref="F6:F9"/>
    <mergeCell ref="K6:K9"/>
    <mergeCell ref="M7:M9"/>
    <mergeCell ref="B108:L108"/>
    <mergeCell ref="B109:L109"/>
    <mergeCell ref="B110:J110"/>
    <mergeCell ref="B111:L114"/>
    <mergeCell ref="D5:D9"/>
    <mergeCell ref="J5:J9"/>
    <mergeCell ref="A33:B33"/>
    <mergeCell ref="A36:BC36"/>
    <mergeCell ref="C5:C9"/>
    <mergeCell ref="L7:L9"/>
  </mergeCells>
  <printOptions horizontalCentered="1"/>
  <pageMargins left="0.11811023622047245" right="0.11811023622047245" top="0.3937007874015748" bottom="0.1968503937007874" header="0" footer="0"/>
  <pageSetup fitToHeight="0" fitToWidth="1" horizontalDpi="600" verticalDpi="600" orientation="landscape" paperSize="9" scale="34" r:id="rId1"/>
  <rowBreaks count="1" manualBreakCount="1">
    <brk id="64" max="55" man="1"/>
  </rowBreaks>
  <ignoredErrors>
    <ignoredError sqref="O73 O71 O75 O67 O46:O48 O23 O13:O17 O65 AH15 O69 O29 O26 AM32 BC27 O31:O32 O49:O5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66" t="s">
        <v>233</v>
      </c>
      <c r="D2" s="567"/>
      <c r="E2" s="567"/>
      <c r="F2" s="567"/>
      <c r="G2" s="568"/>
      <c r="H2" s="566" t="s">
        <v>0</v>
      </c>
      <c r="I2" s="567"/>
      <c r="J2" s="567"/>
      <c r="K2" s="567"/>
      <c r="L2" s="567"/>
      <c r="M2" s="567"/>
      <c r="N2" s="568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569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570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570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63" t="s">
        <v>249</v>
      </c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5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571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Irina</cp:lastModifiedBy>
  <cp:lastPrinted>2019-05-08T07:46:49Z</cp:lastPrinted>
  <dcterms:created xsi:type="dcterms:W3CDTF">1999-02-26T10:19:35Z</dcterms:created>
  <dcterms:modified xsi:type="dcterms:W3CDTF">2021-02-08T13:42:49Z</dcterms:modified>
  <cp:category/>
  <cp:version/>
  <cp:contentType/>
  <cp:contentStatus/>
</cp:coreProperties>
</file>