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645" firstSheet="2" activeTab="3"/>
  </bookViews>
  <sheets>
    <sheet name="K_PGS_01 (3)" sheetId="1" state="hidden" r:id="rId1"/>
    <sheet name="K_PGS_03" sheetId="2" state="hidden" r:id="rId2"/>
    <sheet name="ГРАФІК" sheetId="3" r:id="rId3"/>
    <sheet name="ПЛАН НП" sheetId="4" r:id="rId4"/>
    <sheet name="RUPpgs03_з триместрами" sheetId="5" state="hidden" r:id="rId5"/>
  </sheets>
  <definedNames>
    <definedName name="_xlnm.Print_Titles" localSheetId="3">'ПЛАН НП'!$4:$10</definedName>
    <definedName name="_xlnm.Print_Area" localSheetId="0">'K_PGS_01 (3)'!$A$1:$BJ$27</definedName>
    <definedName name="_xlnm.Print_Area" localSheetId="1">'K_PGS_03'!$A$1:$BJ$27</definedName>
    <definedName name="_xlnm.Print_Area" localSheetId="2">'ГРАФІК'!$A$3:$BB$45</definedName>
    <definedName name="_xlnm.Print_Area" localSheetId="3">'ПЛАН НП'!$A$3:$BD$109</definedName>
  </definedNames>
  <calcPr fullCalcOnLoad="1"/>
</workbook>
</file>

<file path=xl/sharedStrings.xml><?xml version="1.0" encoding="utf-8"?>
<sst xmlns="http://schemas.openxmlformats.org/spreadsheetml/2006/main" count="925" uniqueCount="500">
  <si>
    <t>Годин</t>
  </si>
  <si>
    <t>Розподіл по курсах і семестрах</t>
  </si>
  <si>
    <t>№</t>
  </si>
  <si>
    <t>1 курс</t>
  </si>
  <si>
    <t>2 курс</t>
  </si>
  <si>
    <t>3 курс</t>
  </si>
  <si>
    <t>4 курс</t>
  </si>
  <si>
    <t xml:space="preserve"> </t>
  </si>
  <si>
    <t>поз</t>
  </si>
  <si>
    <t xml:space="preserve">         Назва дисципліни</t>
  </si>
  <si>
    <t>іспит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</si>
  <si>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</si>
  <si>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</si>
  <si>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</si>
  <si>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</si>
  <si>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</si>
  <si>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</si>
  <si>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</si>
  <si>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</si>
  <si>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</si>
  <si>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</si>
  <si>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</si>
  <si>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</si>
  <si>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</si>
  <si>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</si>
  <si>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</si>
  <si>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</si>
  <si>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Іспит</t>
  </si>
  <si>
    <t>Залік</t>
  </si>
  <si>
    <t>Курсовий проект</t>
  </si>
  <si>
    <t>Курсова робота</t>
  </si>
  <si>
    <t>Р  Г  Р</t>
  </si>
  <si>
    <t>Семестр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</si>
  <si>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</si>
  <si>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</si>
  <si>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</si>
  <si>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</si>
  <si>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</si>
  <si>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</si>
  <si>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</si>
  <si>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</si>
  <si>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</si>
  <si>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</si>
  <si>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</si>
  <si>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</si>
  <si>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</si>
  <si>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</si>
  <si>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 xml:space="preserve"> Ф у н д а м е н т а л ь н і  :</t>
  </si>
  <si>
    <t xml:space="preserve"> Вища математика</t>
  </si>
  <si>
    <t xml:space="preserve"> Фізика</t>
  </si>
  <si>
    <t xml:space="preserve"> Хімія</t>
  </si>
  <si>
    <t xml:space="preserve"> Теоретична механіка</t>
  </si>
  <si>
    <t>Обчислювальна техніка і програмування,</t>
  </si>
  <si>
    <t xml:space="preserve"> практикум з ОТ і програмування</t>
  </si>
  <si>
    <t xml:space="preserve"> Основи екології</t>
  </si>
  <si>
    <t xml:space="preserve"> Безпека життєдіяльності 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</si>
  <si>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</si>
  <si>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</si>
  <si>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</si>
  <si>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</si>
  <si>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</si>
  <si>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</si>
  <si>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</si>
  <si>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</si>
  <si>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</si>
  <si>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</si>
  <si>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</si>
  <si>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</si>
  <si>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</si>
  <si>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</si>
  <si>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</si>
  <si>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</si>
  <si>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</si>
  <si>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</si>
  <si>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</si>
  <si>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</si>
  <si>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</si>
  <si>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</si>
  <si>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</si>
  <si>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</si>
  <si>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</si>
  <si>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</si>
  <si>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</si>
  <si>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4.2</t>
  </si>
  <si>
    <t>Опір матеріалів (спецкурс)</t>
  </si>
  <si>
    <t>4.3</t>
  </si>
  <si>
    <t>Теоретична механіка ( спецкурс)</t>
  </si>
  <si>
    <t>4.4</t>
  </si>
  <si>
    <t>Будівельна механіка ( спецкурс)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</si>
  <si>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</si>
  <si>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</si>
  <si>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</si>
  <si>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</si>
  <si>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</si>
  <si>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</si>
  <si>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</si>
  <si>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</si>
  <si>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</si>
  <si>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</si>
  <si>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</si>
  <si>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</si>
  <si>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</si>
  <si>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</si>
  <si>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</si>
  <si>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</si>
  <si>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</si>
  <si>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</si>
  <si>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</si>
  <si>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</si>
  <si>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</si>
  <si>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</si>
  <si>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</si>
  <si>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</si>
  <si>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</si>
  <si>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>6.2</t>
  </si>
  <si>
    <t>6.3</t>
  </si>
  <si>
    <t>6.4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</si>
  <si>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</si>
  <si>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</si>
  <si>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</si>
  <si>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</si>
  <si>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</si>
  <si>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</si>
  <si>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</si>
  <si>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</si>
  <si>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курсових проектів</t>
  </si>
  <si>
    <t>Кількість курсових робіт</t>
  </si>
  <si>
    <t>Кількість РГР</t>
  </si>
  <si>
    <t>Кількість іспитів</t>
  </si>
  <si>
    <t>Кількість заліків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</si>
  <si>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</si>
  <si>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</si>
  <si>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</si>
  <si>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</si>
  <si>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</si>
  <si>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</si>
  <si>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</si>
  <si>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</si>
  <si>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</si>
  <si>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</si>
  <si>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</si>
  <si>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</si>
  <si>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</si>
  <si>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</si>
  <si>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</si>
  <si>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 xml:space="preserve">2. Робочий навчальний план розглянутий і затверджений Радою університету </t>
  </si>
  <si>
    <t xml:space="preserve">             Декан факультету</t>
  </si>
  <si>
    <t>О.А. Шкурупій</t>
  </si>
  <si>
    <t>Начальник навчального відділу</t>
  </si>
  <si>
    <t xml:space="preserve"> Основи охорони праці</t>
  </si>
  <si>
    <t xml:space="preserve"> 2 - Чисельні методи рішення інженерних задач на ПЕОМ</t>
  </si>
  <si>
    <t xml:space="preserve"> 1 - Облік і аудит</t>
  </si>
  <si>
    <t xml:space="preserve"> 2 - Проектно-кошторисна справа</t>
  </si>
  <si>
    <t xml:space="preserve"> 1 - Основи менеджменту</t>
  </si>
  <si>
    <t xml:space="preserve"> 2 - Основи бізнесу</t>
  </si>
  <si>
    <t>ЗАТВЕРДЖУЮ</t>
  </si>
  <si>
    <t>Освітньо-кваліфікаційний рівень -БАКАЛАВР-БУДІВНИЦТВА</t>
  </si>
  <si>
    <t>Термін навчання  -</t>
  </si>
  <si>
    <t>№____________</t>
  </si>
  <si>
    <t xml:space="preserve">   </t>
  </si>
  <si>
    <t>ПОЛТАВСЬКИЙ ДЕРЖАВНИЙ ТЕХНІЧНИЙ УНІВЕРСИТЕТ ІМЕНІ ЮРІЯ КОНДРАТЮКА</t>
  </si>
  <si>
    <t xml:space="preserve">    </t>
  </si>
  <si>
    <t>За напрямком підготовки 0921 - "БУДІВНИЦТВО"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</si>
  <si>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</si>
  <si>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</si>
  <si>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</si>
  <si>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</si>
  <si>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</si>
  <si>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</si>
  <si>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</si>
  <si>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</si>
  <si>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</si>
  <si>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</si>
  <si>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</si>
  <si>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</si>
  <si>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</si>
  <si>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</si>
  <si>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</si>
  <si>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</si>
  <si>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</si>
  <si>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</si>
  <si>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</si>
  <si>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</si>
  <si>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</si>
  <si>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</si>
  <si>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</si>
  <si>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</si>
  <si>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Х</t>
  </si>
  <si>
    <t>ІІ</t>
  </si>
  <si>
    <t>навч.</t>
  </si>
  <si>
    <t>сесії</t>
  </si>
  <si>
    <t>практ.</t>
  </si>
  <si>
    <t>робота,</t>
  </si>
  <si>
    <t xml:space="preserve">з відр. </t>
  </si>
  <si>
    <t>проект</t>
  </si>
  <si>
    <t>V</t>
  </si>
  <si>
    <t>VIII</t>
  </si>
  <si>
    <t>від вир.</t>
  </si>
  <si>
    <t>I</t>
  </si>
  <si>
    <t>О</t>
  </si>
  <si>
    <t>II</t>
  </si>
  <si>
    <t>III</t>
  </si>
  <si>
    <t>IV</t>
  </si>
  <si>
    <t>ДІ</t>
  </si>
  <si>
    <t>VI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</si>
  <si>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</si>
  <si>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</si>
  <si>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</si>
  <si>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</si>
  <si>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</si>
  <si>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</si>
  <si>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</si>
  <si>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</si>
  <si>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</si>
  <si>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Полтавський державний технічний університет                                          імені Юрія Кондратюка</t>
  </si>
  <si>
    <t>НАВЧАЛЬНИЙ ПЛАН</t>
  </si>
  <si>
    <t>с</t>
  </si>
  <si>
    <t>К</t>
  </si>
  <si>
    <t>Канікули                      =&gt;</t>
  </si>
  <si>
    <t>РЕКТОР __________________ОНИЩЕНКО О.Г.</t>
  </si>
  <si>
    <t>В.Г. Ліберний</t>
  </si>
  <si>
    <t>XI</t>
  </si>
  <si>
    <t>XII</t>
  </si>
  <si>
    <t>МІНІСТЕРСТВО  ОСВІТИ  І  НАУКИ  УКРАЇНИ</t>
  </si>
  <si>
    <t>Металознавство і зварювання</t>
  </si>
  <si>
    <r>
      <t xml:space="preserve">Кваліфікація  -  </t>
    </r>
    <r>
      <rPr>
        <sz val="12"/>
        <rFont val="Times New Roman Cyr"/>
        <family val="1"/>
      </rPr>
      <t>бакалавр будівництва</t>
    </r>
  </si>
  <si>
    <t xml:space="preserve">(2001-2005 н.р.)  </t>
  </si>
  <si>
    <r>
      <t>Спеціальність 6.092100 "</t>
    </r>
    <r>
      <rPr>
        <b/>
        <sz val="12"/>
        <rFont val="Times New Roman Cyr"/>
        <family val="1"/>
      </rPr>
      <t>ПРОМИСЛОВЕ І ЦИВІЛЬНЕ БУДІВНИЦТВО</t>
    </r>
    <r>
      <rPr>
        <sz val="12"/>
        <rFont val="Times New Roman Cyr"/>
        <family val="0"/>
      </rPr>
      <t>"</t>
    </r>
  </si>
  <si>
    <t>"_____"_________________2001 року</t>
  </si>
  <si>
    <t xml:space="preserve">                        4 роки </t>
  </si>
  <si>
    <t>(протокол №      від               2002р.)</t>
  </si>
  <si>
    <t>(протокол №      від              2002р.)</t>
  </si>
  <si>
    <t>Геодезичний практикум</t>
  </si>
  <si>
    <t>Розподіл по семестрах</t>
  </si>
  <si>
    <t>% ауд</t>
  </si>
  <si>
    <t>5-3</t>
  </si>
  <si>
    <t>Проректор з навчально-організаційної роботи</t>
  </si>
  <si>
    <t>А.В. Васильєв</t>
  </si>
  <si>
    <t xml:space="preserve"> Технічна експлуатація будівель і споруд </t>
  </si>
  <si>
    <t xml:space="preserve"> Випробування у будівництві </t>
  </si>
  <si>
    <t xml:space="preserve"> 1 - Основи науково-технічної творчості</t>
  </si>
  <si>
    <t>Екзам. Сесії</t>
  </si>
  <si>
    <t>Виробничі  практики</t>
  </si>
  <si>
    <t>Навчальні практики</t>
  </si>
  <si>
    <t>Дипломна робота, проект</t>
  </si>
  <si>
    <t>Державні  іспити</t>
  </si>
  <si>
    <t xml:space="preserve">(2003-2007 н.р.)  </t>
  </si>
  <si>
    <t>"_____"_________________2003 року</t>
  </si>
  <si>
    <t>БУДІВЕЛЬНИЙ ФАКУЛЬТЕТ  2003 - 2007 р.р.</t>
  </si>
  <si>
    <t>кількість тижнів</t>
  </si>
  <si>
    <t>3,6,9</t>
  </si>
  <si>
    <t>3-3,4-3</t>
  </si>
  <si>
    <t xml:space="preserve">3-2,4-2 </t>
  </si>
  <si>
    <t>1-2,2-1,3-1</t>
  </si>
  <si>
    <t>4 - д.з.</t>
  </si>
  <si>
    <t>7-3</t>
  </si>
  <si>
    <t>8-1,9-2,10-2</t>
  </si>
  <si>
    <t>3-1</t>
  </si>
  <si>
    <t>12-1</t>
  </si>
  <si>
    <t>1,2,3,4</t>
  </si>
  <si>
    <t>-</t>
  </si>
  <si>
    <t>Е</t>
  </si>
  <si>
    <t>А</t>
  </si>
  <si>
    <t>№ ___</t>
  </si>
  <si>
    <t xml:space="preserve">“____”____________20__ року  </t>
  </si>
  <si>
    <t>ІІІ</t>
  </si>
  <si>
    <t>ІV</t>
  </si>
  <si>
    <t>2;3</t>
  </si>
  <si>
    <t>1;2</t>
  </si>
  <si>
    <t>1;3</t>
  </si>
  <si>
    <t>2.1.</t>
  </si>
  <si>
    <t>2.2.</t>
  </si>
  <si>
    <t>2.3.</t>
  </si>
  <si>
    <t>2.4.</t>
  </si>
  <si>
    <t>2.5.</t>
  </si>
  <si>
    <t>2.8.</t>
  </si>
  <si>
    <t>1.17.</t>
  </si>
  <si>
    <t>1.19.</t>
  </si>
  <si>
    <t>1.20.</t>
  </si>
  <si>
    <t>1.21.</t>
  </si>
  <si>
    <t>1.22.</t>
  </si>
  <si>
    <t>2.10.</t>
  </si>
  <si>
    <t>2.11.</t>
  </si>
  <si>
    <t>2.12.</t>
  </si>
  <si>
    <t>2.13.</t>
  </si>
  <si>
    <t>2.14.</t>
  </si>
  <si>
    <t>2.15.</t>
  </si>
  <si>
    <t>2.16.</t>
  </si>
  <si>
    <t>2;4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</si>
  <si>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</si>
  <si>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</si>
  <si>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</si>
  <si>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</si>
  <si>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</si>
  <si>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</si>
  <si>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</si>
  <si>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</si>
  <si>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</si>
  <si>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</si>
  <si>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</si>
  <si>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</si>
  <si>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</si>
  <si>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</si>
  <si>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</si>
  <si>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</si>
  <si>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2.6.</t>
  </si>
  <si>
    <t>2.7.</t>
  </si>
  <si>
    <t>Team Skills Building</t>
  </si>
  <si>
    <t>History of Ukraine</t>
  </si>
  <si>
    <t>Foreign language (professional orientation)</t>
  </si>
  <si>
    <t>Human-computer interaction</t>
  </si>
  <si>
    <t>Programming Fundamentals</t>
  </si>
  <si>
    <t>Software and hardware of personal computers</t>
  </si>
  <si>
    <t>Computer calculus</t>
  </si>
  <si>
    <t>History of ukrainian culture</t>
  </si>
  <si>
    <t>Professional ukrainian language and basics of business communication</t>
  </si>
  <si>
    <t>Operating systems</t>
  </si>
  <si>
    <t>1.18.</t>
  </si>
  <si>
    <t>2.9.</t>
  </si>
  <si>
    <t>Computer discrete mathematics</t>
  </si>
  <si>
    <t>Programming in C ++</t>
  </si>
  <si>
    <t>Theory of probability and mathematical statistics</t>
  </si>
  <si>
    <t>System programming</t>
  </si>
  <si>
    <t>Software design</t>
  </si>
  <si>
    <t>Object-oriented programming</t>
  </si>
  <si>
    <t>Philosophy</t>
  </si>
  <si>
    <t>Numerical methods</t>
  </si>
  <si>
    <t>Object-oriented analysis and design</t>
  </si>
  <si>
    <t>Databases</t>
  </si>
  <si>
    <t>Empirical methods of software engineering</t>
  </si>
  <si>
    <t>Java and C# technologies of application Programming</t>
  </si>
  <si>
    <t>Group dynamics and communication іn IT</t>
  </si>
  <si>
    <t>Software architecture</t>
  </si>
  <si>
    <t>Integrated tools for distributed software systems</t>
  </si>
  <si>
    <t>Methods of information processing in video surveillance systems</t>
  </si>
  <si>
    <t>Mobile devices programming</t>
  </si>
  <si>
    <t>Computer networks architecture</t>
  </si>
  <si>
    <t>Systems modeling</t>
  </si>
  <si>
    <t xml:space="preserve">
Simulation modeling</t>
  </si>
  <si>
    <t>Computer calculus algorithms</t>
  </si>
  <si>
    <t>Data Mining</t>
  </si>
  <si>
    <t>Mathematical methods for decision support</t>
  </si>
  <si>
    <t>Computer technologies of statistical data processing</t>
  </si>
  <si>
    <t>Pre-diploma practice</t>
  </si>
  <si>
    <t xml:space="preserve">Educational and technological practice </t>
  </si>
  <si>
    <t>Manufacturing practice in computer technology</t>
  </si>
  <si>
    <t>Designing and technological practice</t>
  </si>
  <si>
    <t xml:space="preserve">
Qualification work</t>
  </si>
  <si>
    <t>Digital image processing</t>
  </si>
  <si>
    <t>Design of geographic information systems</t>
  </si>
  <si>
    <t>Models and systems of artificial intelligence</t>
  </si>
  <si>
    <t>Internet-systems programming</t>
  </si>
  <si>
    <t>Pattern recognition and image processing</t>
  </si>
  <si>
    <t>Distributed computing</t>
  </si>
  <si>
    <t>Software Project Management</t>
  </si>
  <si>
    <t>Computer networks protection systems</t>
  </si>
  <si>
    <t xml:space="preserve">
System programming and OS administration</t>
  </si>
  <si>
    <t xml:space="preserve">
Encryption and protection of information</t>
  </si>
  <si>
    <t xml:space="preserve">
Service-oriented systems</t>
  </si>
  <si>
    <t>System analysis of computerization processes</t>
  </si>
  <si>
    <t xml:space="preserve">
Computer process business modeling</t>
  </si>
  <si>
    <t>Network technology software</t>
  </si>
  <si>
    <t>Software development and support tools</t>
  </si>
  <si>
    <t>Software quality and testing</t>
  </si>
  <si>
    <t>V. CURRICULUM PLAN</t>
  </si>
  <si>
    <t xml:space="preserve">
NAME OF EDUCATIONAL DISCIPLINE, PRACTICE, ATTESTATION</t>
  </si>
  <si>
    <t>Distribution by semesters</t>
  </si>
  <si>
    <t>exams</t>
  </si>
  <si>
    <t>projects</t>
  </si>
  <si>
    <t>works</t>
  </si>
  <si>
    <t>course</t>
  </si>
  <si>
    <t>control works,
essays</t>
  </si>
  <si>
    <t>Number of hours</t>
  </si>
  <si>
    <t xml:space="preserve"> total numberг</t>
  </si>
  <si>
    <t>number of ECTS credits</t>
  </si>
  <si>
    <t>classroom</t>
  </si>
  <si>
    <t>including:</t>
  </si>
  <si>
    <t>lectures</t>
  </si>
  <si>
    <t>total</t>
  </si>
  <si>
    <t>individual work</t>
  </si>
  <si>
    <t>laboratory</t>
  </si>
  <si>
    <t>I course</t>
  </si>
  <si>
    <t>II course</t>
  </si>
  <si>
    <t>III course</t>
  </si>
  <si>
    <t>IV course</t>
  </si>
  <si>
    <t>semesters</t>
  </si>
  <si>
    <t>Distribution of time in hours and credits by courses and semesters</t>
  </si>
  <si>
    <t>hours</t>
  </si>
  <si>
    <t>ECTS credits</t>
  </si>
  <si>
    <t>In order</t>
  </si>
  <si>
    <t>practical, seminar</t>
  </si>
  <si>
    <t>credits</t>
  </si>
  <si>
    <r>
      <t xml:space="preserve">5.1. </t>
    </r>
    <r>
      <rPr>
        <b/>
        <sz val="16"/>
        <rFont val="Times New Roman"/>
        <family val="1"/>
      </rPr>
      <t xml:space="preserve"> CYCLE OF GENERAL TRAINING</t>
    </r>
  </si>
  <si>
    <t>5.1.1 BLOCK OF MANDATORY DISCIPLINES</t>
  </si>
  <si>
    <t>5.1.2 BLOCK OF EDUCATIONAL DISCIPLINES BY STUDENT'S FREE CHOICE</t>
  </si>
  <si>
    <t>5.2. CYCLE OF PROFESSIONAL TRAINING</t>
  </si>
  <si>
    <t>5.2.1 BLOCK OF MANDATORY DISCIPLINES</t>
  </si>
  <si>
    <t>5.2.2 BLOCK OF EDUCATIONAL DISCIPLINES BY STUDENT'S FREE CHOICE</t>
  </si>
  <si>
    <t>5.3. PRACTICAL TRAINING</t>
  </si>
  <si>
    <t>5.4. PREPARATION FOR ATTESTATION</t>
  </si>
  <si>
    <t>Total number</t>
  </si>
  <si>
    <t>Physical education</t>
  </si>
  <si>
    <t>Total in mandatory disciplines</t>
  </si>
  <si>
    <t>Total in general training</t>
  </si>
  <si>
    <t>Total in educational disciplines by student's free choice</t>
  </si>
  <si>
    <t>Total in professional training</t>
  </si>
  <si>
    <t>Total in practical training</t>
  </si>
  <si>
    <t>Total in preparation for attestation</t>
  </si>
  <si>
    <t>Number of classroom hours per semester</t>
  </si>
  <si>
    <t>Number of exams</t>
  </si>
  <si>
    <t>Number of credits</t>
  </si>
  <si>
    <t>Number of course projects</t>
  </si>
  <si>
    <t>Number of course works</t>
  </si>
  <si>
    <t>Number of calculation-graphic and calculation works</t>
  </si>
  <si>
    <t xml:space="preserve">calcucation-graphic and calculation works </t>
  </si>
  <si>
    <t>Number of control works, essays</t>
  </si>
  <si>
    <t>Vice-rector                                                ____________________________________________</t>
  </si>
  <si>
    <t>Director of the institute                               ____________________________________________</t>
  </si>
  <si>
    <t>Dean of the faculty                                           ____________________________________________</t>
  </si>
  <si>
    <t>Head of the graduating department                 _____________________________________________</t>
  </si>
  <si>
    <t xml:space="preserve">                                                                                      (date, signature, surname and initials)</t>
  </si>
  <si>
    <t>THE STUDENT'S FREE CHOICE EDUCATIONAL DISCIPLINES  OF THE GENERAL TRAINING CYCLE AND THE PROFESSIONAL TRAINING CYCLE MUST BE NOT LESS THAN 25% OF TOTAL CREDITS</t>
  </si>
  <si>
    <t>Course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</si>
  <si>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</si>
  <si>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</si>
  <si>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</si>
  <si>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</si>
  <si>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</si>
  <si>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</si>
  <si>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</si>
  <si>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</si>
  <si>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</si>
  <si>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</si>
  <si>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</si>
  <si>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</si>
  <si>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Theoretical training</t>
  </si>
  <si>
    <t>Attestation</t>
  </si>
  <si>
    <t>PА</t>
  </si>
  <si>
    <t>Preparation for attestation</t>
  </si>
  <si>
    <t>Practice</t>
  </si>
  <si>
    <t>P</t>
  </si>
  <si>
    <t>Credit week</t>
  </si>
  <si>
    <t>CW</t>
  </si>
  <si>
    <t>Exam session</t>
  </si>
  <si>
    <t>Vacation</t>
  </si>
  <si>
    <t>Constituent session</t>
  </si>
  <si>
    <t>C</t>
  </si>
  <si>
    <t>Explanation:</t>
  </si>
  <si>
    <t xml:space="preserve"> IV.  ATTESTATION</t>
  </si>
  <si>
    <t>І . SCHEDULE OF THE EDUCATIONAL PROCESS</t>
  </si>
  <si>
    <t>Practice name</t>
  </si>
  <si>
    <t>Semester</t>
  </si>
  <si>
    <t>Weeks</t>
  </si>
  <si>
    <t>Credits</t>
  </si>
  <si>
    <t>Total</t>
  </si>
  <si>
    <t>Theoretical   training</t>
  </si>
  <si>
    <t>qualification work</t>
  </si>
  <si>
    <t>Attestation form (qualification exam, qualification work)</t>
  </si>
  <si>
    <t>ІІ. SUMMARY OF BUDGET TIME, weeks</t>
  </si>
  <si>
    <t>Educational and technological practice</t>
  </si>
  <si>
    <t>ІІІ. PRACTICE</t>
  </si>
  <si>
    <t xml:space="preserve">education form </t>
  </si>
  <si>
    <t>educational and professional program</t>
  </si>
  <si>
    <t>speciality</t>
  </si>
  <si>
    <t xml:space="preserve">knowledge branch </t>
  </si>
  <si>
    <t>training</t>
  </si>
  <si>
    <t>bachelor</t>
  </si>
  <si>
    <t>(code and name of the branch)</t>
  </si>
  <si>
    <t>(code and name of the speciality)</t>
  </si>
  <si>
    <t>(name of the higher education degree)</t>
  </si>
  <si>
    <t>(name of the educational and professional program)</t>
  </si>
  <si>
    <t>(full-time, part-time (remote))</t>
  </si>
  <si>
    <t>full-time</t>
  </si>
  <si>
    <t>Software engineering</t>
  </si>
  <si>
    <t>121 Software engineering</t>
  </si>
  <si>
    <t>12 Information Technology</t>
  </si>
  <si>
    <t>C U R R I C U L U M</t>
  </si>
  <si>
    <t>MINISTRY OF EDUCATION AND SCIENCE OF UKRAINE</t>
  </si>
  <si>
    <t>Chernihiv National University Of Technology</t>
  </si>
  <si>
    <t>APPROVED</t>
  </si>
  <si>
    <t xml:space="preserve">“___”__________20__ year  </t>
  </si>
  <si>
    <t xml:space="preserve">CNUT academic council </t>
  </si>
  <si>
    <t>decree № ___from __.__.2020.</t>
  </si>
  <si>
    <t>with changes in the wording approved</t>
  </si>
  <si>
    <t xml:space="preserve">by academic council  __ ___2020, </t>
  </si>
  <si>
    <t>meeting protocol</t>
  </si>
  <si>
    <t>protocol № __</t>
  </si>
  <si>
    <t xml:space="preserve">Rector </t>
  </si>
  <si>
    <t xml:space="preserve">_____________  </t>
  </si>
  <si>
    <t>bachelor of software engineering</t>
  </si>
  <si>
    <t>(name)</t>
  </si>
  <si>
    <t>Educational qualification ___________________</t>
  </si>
  <si>
    <t>Professional qualification_______________</t>
  </si>
  <si>
    <t>bases on___________________________</t>
  </si>
  <si>
    <t>complete general education</t>
  </si>
  <si>
    <t>Apprenticeship______________________</t>
  </si>
  <si>
    <t>4 years</t>
  </si>
  <si>
    <t>(years and months)</t>
  </si>
  <si>
    <t>(the educational level or higher education degree is indicated)</t>
  </si>
  <si>
    <t>Scripting languages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</si>
</sst>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đ.&quot;;\-#,##0\ &quot;đ.&quot;"/>
    <numFmt numFmtId="189" formatCode="#,##0\ &quot;đ.&quot;;[Red]\-#,##0\ &quot;đ.&quot;"/>
    <numFmt numFmtId="190" formatCode="#,##0.00\ &quot;đ.&quot;;\-#,##0.00\ &quot;đ.&quot;"/>
    <numFmt numFmtId="191" formatCode="#,##0.00\ &quot;đ.&quot;;[Red]\-#,##0.00\ &quot;đ.&quot;"/>
    <numFmt numFmtId="192" formatCode="_-* #,##0\ &quot;đ.&quot;_-;\-* #,##0\ &quot;đ.&quot;_-;_-* &quot;-&quot;\ &quot;đ.&quot;_-;_-@_-"/>
    <numFmt numFmtId="193" formatCode="_-* #,##0\ _đ_._-;\-* #,##0\ _đ_._-;_-* &quot;-&quot;\ _đ_._-;_-@_-"/>
    <numFmt numFmtId="194" formatCode="_-* #,##0.00\ &quot;đ.&quot;_-;\-* #,##0.00\ &quot;đ.&quot;_-;_-* &quot;-&quot;??\ &quot;đ.&quot;_-;_-@_-"/>
    <numFmt numFmtId="195" formatCode="_-* #,##0.00\ _đ_._-;\-* #,##0.00\ _đ_._-;_-* &quot;-&quot;??\ _đ_._-;_-@_-"/>
    <numFmt numFmtId="196" formatCode="0.0"/>
    <numFmt numFmtId="197" formatCode="0\.0"/>
    <numFmt numFmtId="198" formatCode="\1\.0"/>
    <numFmt numFmtId="199" formatCode="\1\.00"/>
    <numFmt numFmtId="200" formatCode="\2\.0"/>
    <numFmt numFmtId="201" formatCode="\2\.00"/>
    <numFmt numFmtId="202" formatCode="\3\.0"/>
    <numFmt numFmtId="203" formatCode="\3\.00"/>
    <numFmt numFmtId="204" formatCode="\4\.0"/>
    <numFmt numFmtId="205" formatCode="\4\.00"/>
    <numFmt numFmtId="206" formatCode="\5\.0"/>
    <numFmt numFmtId="207" formatCode="\4\.\1"/>
    <numFmt numFmtId="208" formatCode="\5\.00"/>
    <numFmt numFmtId="209" formatCode="\5\.\1"/>
    <numFmt numFmtId="210" formatCode="\5\.#"/>
    <numFmt numFmtId="211" formatCode="#,##0;\-#,##0"/>
    <numFmt numFmtId="212" formatCode="#,##0;[Red]\-#,##0"/>
    <numFmt numFmtId="213" formatCode="#,##0.00;\-#,##0.00"/>
    <numFmt numFmtId="214" formatCode="#,##0.00;[Red]\-#,##0.00"/>
    <numFmt numFmtId="215" formatCode="0.0000"/>
    <numFmt numFmtId="216" formatCode="0.00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&quot;Так&quot;;&quot;Так&quot;;&quot;Ні&quot;"/>
    <numFmt numFmtId="222" formatCode="&quot;True&quot;;&quot;True&quot;;&quot;False&quot;"/>
    <numFmt numFmtId="223" formatCode="&quot;Увімк&quot;;&quot;Увімк&quot;;&quot;Вимк&quot;"/>
    <numFmt numFmtId="224" formatCode="[$¥€-2]\ ###,000_);[Red]\([$€-2]\ ###,000\)"/>
    <numFmt numFmtId="225" formatCode="[$-FC19]d\ mmmm\ yyyy\ &quot;г.&quot;"/>
  </numFmts>
  <fonts count="8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0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ondens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0"/>
    </font>
    <font>
      <sz val="22"/>
      <name val="Times New Roman Cyr"/>
      <family val="0"/>
    </font>
    <font>
      <sz val="11"/>
      <name val="Times New Roman Cyr"/>
      <family val="0"/>
    </font>
    <font>
      <sz val="12"/>
      <name val="Arial Cyr"/>
      <family val="0"/>
    </font>
    <font>
      <sz val="8"/>
      <name val="Times New Roman Cyr"/>
      <family val="1"/>
    </font>
    <font>
      <sz val="10"/>
      <color indexed="10"/>
      <name val="Arial Cyr"/>
      <family val="2"/>
    </font>
    <font>
      <sz val="10"/>
      <color indexed="56"/>
      <name val="Arial Cyr"/>
      <family val="2"/>
    </font>
    <font>
      <sz val="10"/>
      <color indexed="8"/>
      <name val="Arial Cyr"/>
      <family val="2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8"/>
      <color indexed="56"/>
      <name val="Arial Cyr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56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9"/>
      <name val="Times New Roman"/>
      <family val="1"/>
    </font>
    <font>
      <b/>
      <sz val="12.8"/>
      <color indexed="8"/>
      <name val="Times New Roman"/>
      <family val="1"/>
    </font>
    <font>
      <b/>
      <sz val="14"/>
      <name val="Arial Cyr"/>
      <family val="0"/>
    </font>
    <font>
      <b/>
      <sz val="26"/>
      <name val="Times New Roman"/>
      <family val="1"/>
    </font>
    <font>
      <b/>
      <sz val="2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18"/>
      <name val="Times New Roman"/>
      <family val="1"/>
    </font>
    <font>
      <b/>
      <sz val="14"/>
      <color indexed="62"/>
      <name val="Times New Roman"/>
      <family val="1"/>
    </font>
    <font>
      <sz val="8"/>
      <color indexed="44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double"/>
      <right style="double"/>
      <top style="double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ck"/>
    </border>
    <border>
      <left style="thin"/>
      <right style="medium"/>
      <top style="double"/>
      <bottom style="thick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2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15" fillId="0" borderId="0">
      <alignment/>
      <protection/>
    </xf>
    <xf numFmtId="0" fontId="21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5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0" xfId="0" applyFont="1" applyBorder="1" applyAlignment="1">
      <alignment/>
    </xf>
    <xf numFmtId="200" fontId="0" fillId="0" borderId="11" xfId="0" applyNumberFormat="1" applyBorder="1" applyAlignment="1">
      <alignment/>
    </xf>
    <xf numFmtId="202" fontId="0" fillId="0" borderId="11" xfId="0" applyNumberFormat="1" applyBorder="1" applyAlignment="1">
      <alignment/>
    </xf>
    <xf numFmtId="203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98" fontId="0" fillId="0" borderId="22" xfId="0" applyNumberFormat="1" applyBorder="1" applyAlignment="1">
      <alignment horizontal="center"/>
    </xf>
    <xf numFmtId="199" fontId="0" fillId="0" borderId="22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0" xfId="0" applyAlignment="1">
      <alignment/>
    </xf>
    <xf numFmtId="0" fontId="0" fillId="0" borderId="35" xfId="0" applyBorder="1" applyAlignment="1">
      <alignment horizontal="centerContinuous"/>
    </xf>
    <xf numFmtId="0" fontId="0" fillId="0" borderId="38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37" xfId="0" applyBorder="1" applyAlignment="1">
      <alignment/>
    </xf>
    <xf numFmtId="198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11" xfId="0" applyBorder="1" applyAlignment="1">
      <alignment horizontal="left"/>
    </xf>
    <xf numFmtId="203" fontId="0" fillId="0" borderId="42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top"/>
    </xf>
    <xf numFmtId="49" fontId="0" fillId="0" borderId="43" xfId="0" applyNumberFormat="1" applyBorder="1" applyAlignment="1">
      <alignment horizontal="center" vertical="top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42" xfId="0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/>
    </xf>
    <xf numFmtId="49" fontId="0" fillId="0" borderId="28" xfId="0" applyNumberFormat="1" applyBorder="1" applyAlignment="1">
      <alignment horizontal="left" vertic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44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42" xfId="0" applyFont="1" applyBorder="1" applyAlignment="1">
      <alignment/>
    </xf>
    <xf numFmtId="0" fontId="14" fillId="0" borderId="42" xfId="0" applyFont="1" applyBorder="1" applyAlignment="1">
      <alignment horizontal="centerContinuous"/>
    </xf>
    <xf numFmtId="0" fontId="7" fillId="0" borderId="45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14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7" fillId="0" borderId="46" xfId="0" applyFont="1" applyBorder="1" applyAlignment="1">
      <alignment horizontal="centerContinuous"/>
    </xf>
    <xf numFmtId="0" fontId="7" fillId="0" borderId="47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33" xfId="0" applyFont="1" applyBorder="1" applyAlignment="1">
      <alignment horizontal="centerContinuous"/>
    </xf>
    <xf numFmtId="0" fontId="7" fillId="0" borderId="48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5" fillId="0" borderId="27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7" fillId="0" borderId="34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49" xfId="0" applyFont="1" applyBorder="1" applyAlignment="1">
      <alignment/>
    </xf>
    <xf numFmtId="0" fontId="6" fillId="0" borderId="49" xfId="0" applyFont="1" applyBorder="1" applyAlignment="1">
      <alignment horizontal="centerContinuous"/>
    </xf>
    <xf numFmtId="0" fontId="14" fillId="0" borderId="49" xfId="0" applyFont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16" fontId="0" fillId="0" borderId="0" xfId="0" applyNumberFormat="1" applyAlignment="1">
      <alignment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14" fillId="0" borderId="2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28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4" fillId="0" borderId="50" xfId="0" applyFont="1" applyBorder="1" applyAlignment="1">
      <alignment horizontal="centerContinuous"/>
    </xf>
    <xf numFmtId="0" fontId="14" fillId="0" borderId="51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8" fillId="0" borderId="28" xfId="0" applyFont="1" applyBorder="1" applyAlignment="1">
      <alignment/>
    </xf>
    <xf numFmtId="0" fontId="14" fillId="0" borderId="13" xfId="0" applyFont="1" applyBorder="1" applyAlignment="1">
      <alignment horizontal="centerContinuous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52" xfId="0" applyBorder="1" applyAlignment="1">
      <alignment vertical="center" wrapText="1"/>
    </xf>
    <xf numFmtId="49" fontId="0" fillId="0" borderId="42" xfId="0" applyNumberFormat="1" applyBorder="1" applyAlignment="1">
      <alignment horizontal="center" vertical="top"/>
    </xf>
    <xf numFmtId="0" fontId="0" fillId="0" borderId="11" xfId="0" applyBorder="1" applyAlignment="1">
      <alignment horizontal="center"/>
    </xf>
    <xf numFmtId="196" fontId="17" fillId="0" borderId="13" xfId="0" applyNumberFormat="1" applyFont="1" applyBorder="1" applyAlignment="1">
      <alignment horizontal="center"/>
    </xf>
    <xf numFmtId="196" fontId="17" fillId="0" borderId="53" xfId="0" applyNumberFormat="1" applyFont="1" applyBorder="1" applyAlignment="1">
      <alignment/>
    </xf>
    <xf numFmtId="196" fontId="17" fillId="0" borderId="10" xfId="0" applyNumberFormat="1" applyFont="1" applyBorder="1" applyAlignment="1">
      <alignment/>
    </xf>
    <xf numFmtId="196" fontId="18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0" xfId="0" applyNumberFormat="1" applyBorder="1" applyAlignment="1">
      <alignment/>
    </xf>
    <xf numFmtId="1" fontId="17" fillId="0" borderId="10" xfId="0" applyNumberFormat="1" applyFont="1" applyBorder="1" applyAlignment="1">
      <alignment/>
    </xf>
    <xf numFmtId="1" fontId="22" fillId="0" borderId="55" xfId="0" applyNumberFormat="1" applyFont="1" applyBorder="1" applyAlignment="1" applyProtection="1">
      <alignment horizontal="center" vertical="center"/>
      <protection hidden="1"/>
    </xf>
    <xf numFmtId="1" fontId="22" fillId="0" borderId="56" xfId="0" applyNumberFormat="1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28" xfId="0" applyFont="1" applyBorder="1" applyAlignment="1">
      <alignment horizontal="centerContinuous"/>
    </xf>
    <xf numFmtId="0" fontId="0" fillId="0" borderId="44" xfId="0" applyBorder="1" applyAlignment="1">
      <alignment/>
    </xf>
    <xf numFmtId="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1" fillId="0" borderId="0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8" fillId="0" borderId="0" xfId="0" applyFont="1" applyFill="1" applyAlignment="1">
      <alignment/>
    </xf>
    <xf numFmtId="1" fontId="31" fillId="0" borderId="10" xfId="0" applyNumberFormat="1" applyFont="1" applyFill="1" applyBorder="1" applyAlignment="1">
      <alignment horizontal="center"/>
    </xf>
    <xf numFmtId="1" fontId="31" fillId="0" borderId="57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3" fillId="0" borderId="0" xfId="0" applyFont="1" applyAlignment="1">
      <alignment horizontal="left"/>
    </xf>
    <xf numFmtId="0" fontId="35" fillId="0" borderId="0" xfId="0" applyFont="1" applyAlignment="1">
      <alignment/>
    </xf>
    <xf numFmtId="0" fontId="23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6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Border="1" applyAlignment="1">
      <alignment/>
    </xf>
    <xf numFmtId="0" fontId="7" fillId="0" borderId="58" xfId="0" applyFont="1" applyBorder="1" applyAlignment="1">
      <alignment horizontal="centerContinuous"/>
    </xf>
    <xf numFmtId="49" fontId="11" fillId="0" borderId="58" xfId="0" applyNumberFormat="1" applyFont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/>
    </xf>
    <xf numFmtId="0" fontId="7" fillId="0" borderId="59" xfId="0" applyFont="1" applyBorder="1" applyAlignment="1">
      <alignment horizontal="centerContinuous"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10" xfId="0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44" fillId="0" borderId="0" xfId="0" applyFont="1" applyAlignment="1">
      <alignment horizontal="left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8" fillId="0" borderId="31" xfId="0" applyFont="1" applyBorder="1" applyAlignment="1">
      <alignment/>
    </xf>
    <xf numFmtId="0" fontId="35" fillId="0" borderId="31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5" fillId="0" borderId="0" xfId="0" applyFont="1" applyAlignment="1">
      <alignment vertical="center"/>
    </xf>
    <xf numFmtId="0" fontId="46" fillId="0" borderId="0" xfId="0" applyFont="1" applyBorder="1" applyAlignment="1">
      <alignment/>
    </xf>
    <xf numFmtId="0" fontId="0" fillId="0" borderId="31" xfId="0" applyBorder="1" applyAlignment="1">
      <alignment/>
    </xf>
    <xf numFmtId="1" fontId="47" fillId="0" borderId="61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1" fontId="28" fillId="0" borderId="10" xfId="0" applyNumberFormat="1" applyFont="1" applyFill="1" applyBorder="1" applyAlignment="1" applyProtection="1">
      <alignment horizontal="center"/>
      <protection locked="0"/>
    </xf>
    <xf numFmtId="1" fontId="28" fillId="0" borderId="33" xfId="0" applyNumberFormat="1" applyFont="1" applyFill="1" applyBorder="1" applyAlignment="1" applyProtection="1">
      <alignment horizontal="center"/>
      <protection locked="0"/>
    </xf>
    <xf numFmtId="1" fontId="31" fillId="0" borderId="0" xfId="0" applyNumberFormat="1" applyFont="1" applyFill="1" applyBorder="1" applyAlignment="1">
      <alignment horizontal="center"/>
    </xf>
    <xf numFmtId="0" fontId="7" fillId="0" borderId="62" xfId="0" applyFont="1" applyBorder="1" applyAlignment="1">
      <alignment horizontal="centerContinuous"/>
    </xf>
    <xf numFmtId="49" fontId="7" fillId="0" borderId="13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0" fontId="7" fillId="0" borderId="63" xfId="0" applyFont="1" applyBorder="1" applyAlignment="1">
      <alignment horizontal="centerContinuous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1" fontId="28" fillId="0" borderId="57" xfId="0" applyNumberFormat="1" applyFont="1" applyFill="1" applyBorder="1" applyAlignment="1" applyProtection="1">
      <alignment horizontal="center"/>
      <protection locked="0"/>
    </xf>
    <xf numFmtId="1" fontId="28" fillId="0" borderId="0" xfId="0" applyNumberFormat="1" applyFont="1" applyFill="1" applyBorder="1" applyAlignment="1">
      <alignment/>
    </xf>
    <xf numFmtId="0" fontId="28" fillId="0" borderId="21" xfId="0" applyFont="1" applyBorder="1" applyAlignment="1" applyProtection="1">
      <alignment horizontal="center" vertical="center" wrapText="1"/>
      <protection locked="0"/>
    </xf>
    <xf numFmtId="0" fontId="28" fillId="0" borderId="46" xfId="0" applyFont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0" fontId="28" fillId="0" borderId="33" xfId="0" applyFont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>
      <alignment horizontal="center"/>
    </xf>
    <xf numFmtId="0" fontId="28" fillId="0" borderId="10" xfId="0" applyNumberFormat="1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28" fillId="0" borderId="27" xfId="0" applyNumberFormat="1" applyFont="1" applyFill="1" applyBorder="1" applyAlignment="1">
      <alignment horizontal="center"/>
    </xf>
    <xf numFmtId="0" fontId="28" fillId="0" borderId="34" xfId="0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Continuous"/>
    </xf>
    <xf numFmtId="1" fontId="6" fillId="0" borderId="10" xfId="0" applyNumberFormat="1" applyFont="1" applyBorder="1" applyAlignment="1">
      <alignment/>
    </xf>
    <xf numFmtId="1" fontId="28" fillId="0" borderId="43" xfId="0" applyNumberFormat="1" applyFont="1" applyFill="1" applyBorder="1" applyAlignment="1" applyProtection="1">
      <alignment horizontal="center"/>
      <protection locked="0"/>
    </xf>
    <xf numFmtId="1" fontId="28" fillId="0" borderId="47" xfId="0" applyNumberFormat="1" applyFont="1" applyFill="1" applyBorder="1" applyAlignment="1" applyProtection="1">
      <alignment horizontal="center"/>
      <protection locked="0"/>
    </xf>
    <xf numFmtId="1" fontId="31" fillId="0" borderId="61" xfId="0" applyNumberFormat="1" applyFont="1" applyFill="1" applyBorder="1" applyAlignment="1">
      <alignment horizontal="center"/>
    </xf>
    <xf numFmtId="1" fontId="23" fillId="0" borderId="61" xfId="0" applyNumberFormat="1" applyFont="1" applyFill="1" applyBorder="1" applyAlignment="1">
      <alignment horizontal="center"/>
    </xf>
    <xf numFmtId="1" fontId="28" fillId="0" borderId="10" xfId="53" applyNumberFormat="1" applyFont="1" applyFill="1" applyBorder="1" applyAlignment="1" applyProtection="1">
      <alignment wrapText="1"/>
      <protection hidden="1" locked="0"/>
    </xf>
    <xf numFmtId="1" fontId="28" fillId="0" borderId="46" xfId="0" applyNumberFormat="1" applyFont="1" applyFill="1" applyBorder="1" applyAlignment="1" applyProtection="1">
      <alignment horizontal="center"/>
      <protection locked="0"/>
    </xf>
    <xf numFmtId="1" fontId="28" fillId="0" borderId="45" xfId="0" applyNumberFormat="1" applyFont="1" applyFill="1" applyBorder="1" applyAlignment="1" applyProtection="1">
      <alignment horizontal="center"/>
      <protection locked="0"/>
    </xf>
    <xf numFmtId="1" fontId="28" fillId="0" borderId="21" xfId="0" applyNumberFormat="1" applyFont="1" applyFill="1" applyBorder="1" applyAlignment="1" applyProtection="1">
      <alignment horizontal="center"/>
      <protection locked="0"/>
    </xf>
    <xf numFmtId="1" fontId="28" fillId="0" borderId="64" xfId="0" applyNumberFormat="1" applyFont="1" applyFill="1" applyBorder="1" applyAlignment="1" applyProtection="1">
      <alignment horizontal="center"/>
      <protection locked="0"/>
    </xf>
    <xf numFmtId="1" fontId="28" fillId="0" borderId="19" xfId="0" applyNumberFormat="1" applyFont="1" applyFill="1" applyBorder="1" applyAlignment="1" applyProtection="1">
      <alignment horizontal="center"/>
      <protection locked="0"/>
    </xf>
    <xf numFmtId="1" fontId="28" fillId="0" borderId="48" xfId="0" applyNumberFormat="1" applyFont="1" applyFill="1" applyBorder="1" applyAlignment="1" applyProtection="1">
      <alignment horizontal="center"/>
      <protection locked="0"/>
    </xf>
    <xf numFmtId="1" fontId="28" fillId="0" borderId="27" xfId="0" applyNumberFormat="1" applyFont="1" applyFill="1" applyBorder="1" applyAlignment="1" applyProtection="1">
      <alignment horizontal="center"/>
      <protection locked="0"/>
    </xf>
    <xf numFmtId="1" fontId="28" fillId="0" borderId="34" xfId="0" applyNumberFormat="1" applyFont="1" applyFill="1" applyBorder="1" applyAlignment="1" applyProtection="1">
      <alignment horizontal="center"/>
      <protection locked="0"/>
    </xf>
    <xf numFmtId="1" fontId="28" fillId="0" borderId="65" xfId="0" applyNumberFormat="1" applyFont="1" applyFill="1" applyBorder="1" applyAlignment="1" applyProtection="1">
      <alignment horizontal="center"/>
      <protection locked="0"/>
    </xf>
    <xf numFmtId="1" fontId="28" fillId="0" borderId="66" xfId="0" applyNumberFormat="1" applyFont="1" applyFill="1" applyBorder="1" applyAlignment="1" applyProtection="1">
      <alignment horizontal="center"/>
      <protection locked="0"/>
    </xf>
    <xf numFmtId="1" fontId="28" fillId="0" borderId="57" xfId="53" applyNumberFormat="1" applyFont="1" applyFill="1" applyBorder="1" applyAlignment="1" applyProtection="1">
      <alignment wrapText="1"/>
      <protection hidden="1" locked="0"/>
    </xf>
    <xf numFmtId="1" fontId="30" fillId="0" borderId="10" xfId="0" applyNumberFormat="1" applyFont="1" applyFill="1" applyBorder="1" applyAlignment="1">
      <alignment horizontal="center"/>
    </xf>
    <xf numFmtId="1" fontId="28" fillId="0" borderId="67" xfId="0" applyNumberFormat="1" applyFont="1" applyFill="1" applyBorder="1" applyAlignment="1" applyProtection="1">
      <alignment horizontal="center"/>
      <protection locked="0"/>
    </xf>
    <xf numFmtId="1" fontId="31" fillId="0" borderId="0" xfId="0" applyNumberFormat="1" applyFont="1" applyFill="1" applyBorder="1" applyAlignment="1">
      <alignment horizontal="left"/>
    </xf>
    <xf numFmtId="1" fontId="31" fillId="0" borderId="68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/>
    </xf>
    <xf numFmtId="1" fontId="28" fillId="0" borderId="57" xfId="53" applyNumberFormat="1" applyFont="1" applyFill="1" applyBorder="1" applyAlignment="1" applyProtection="1">
      <alignment horizontal="left" wrapText="1"/>
      <protection hidden="1" locked="0"/>
    </xf>
    <xf numFmtId="1" fontId="28" fillId="0" borderId="1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28" fillId="0" borderId="69" xfId="0" applyFont="1" applyFill="1" applyBorder="1" applyAlignment="1">
      <alignment horizontal="center" textRotation="90"/>
    </xf>
    <xf numFmtId="49" fontId="28" fillId="0" borderId="69" xfId="0" applyNumberFormat="1" applyFont="1" applyFill="1" applyBorder="1" applyAlignment="1">
      <alignment horizontal="center" textRotation="90" wrapText="1"/>
    </xf>
    <xf numFmtId="0" fontId="28" fillId="0" borderId="69" xfId="0" applyFont="1" applyFill="1" applyBorder="1" applyAlignment="1">
      <alignment horizontal="center" textRotation="90" wrapText="1"/>
    </xf>
    <xf numFmtId="0" fontId="28" fillId="0" borderId="70" xfId="0" applyFont="1" applyFill="1" applyBorder="1" applyAlignment="1">
      <alignment horizontal="center"/>
    </xf>
    <xf numFmtId="0" fontId="28" fillId="0" borderId="71" xfId="0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1" fontId="23" fillId="0" borderId="72" xfId="0" applyNumberFormat="1" applyFont="1" applyFill="1" applyBorder="1" applyAlignment="1" applyProtection="1">
      <alignment horizontal="center"/>
      <protection locked="0"/>
    </xf>
    <xf numFmtId="1" fontId="23" fillId="0" borderId="72" xfId="0" applyNumberFormat="1" applyFont="1" applyFill="1" applyBorder="1" applyAlignment="1">
      <alignment horizontal="center"/>
    </xf>
    <xf numFmtId="1" fontId="32" fillId="0" borderId="10" xfId="53" applyNumberFormat="1" applyFont="1" applyFill="1" applyBorder="1" applyAlignment="1" applyProtection="1">
      <alignment wrapText="1"/>
      <protection hidden="1" locked="0"/>
    </xf>
    <xf numFmtId="1" fontId="31" fillId="0" borderId="69" xfId="0" applyNumberFormat="1" applyFont="1" applyFill="1" applyBorder="1" applyAlignment="1">
      <alignment horizontal="center"/>
    </xf>
    <xf numFmtId="1" fontId="31" fillId="0" borderId="0" xfId="0" applyNumberFormat="1" applyFont="1" applyFill="1" applyBorder="1" applyAlignment="1">
      <alignment/>
    </xf>
    <xf numFmtId="1" fontId="28" fillId="0" borderId="61" xfId="0" applyNumberFormat="1" applyFont="1" applyFill="1" applyBorder="1" applyAlignment="1">
      <alignment/>
    </xf>
    <xf numFmtId="1" fontId="29" fillId="0" borderId="0" xfId="0" applyNumberFormat="1" applyFont="1" applyFill="1" applyBorder="1" applyAlignment="1">
      <alignment/>
    </xf>
    <xf numFmtId="1" fontId="28" fillId="0" borderId="0" xfId="0" applyNumberFormat="1" applyFont="1" applyFill="1" applyBorder="1" applyAlignment="1">
      <alignment horizontal="center"/>
    </xf>
    <xf numFmtId="1" fontId="28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34" fillId="0" borderId="0" xfId="0" applyFont="1" applyFill="1" applyBorder="1" applyAlignment="1">
      <alignment horizontal="left" wrapText="1"/>
    </xf>
    <xf numFmtId="0" fontId="34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right"/>
    </xf>
    <xf numFmtId="0" fontId="8" fillId="0" borderId="44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14" fillId="0" borderId="73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4" fillId="0" borderId="44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42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0" fontId="7" fillId="0" borderId="7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28" fillId="0" borderId="64" xfId="0" applyFont="1" applyBorder="1" applyAlignment="1">
      <alignment horizontal="center" vertical="center" wrapText="1"/>
    </xf>
    <xf numFmtId="0" fontId="28" fillId="0" borderId="76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77" xfId="0" applyFont="1" applyBorder="1" applyAlignment="1">
      <alignment horizontal="center" vertical="center" wrapText="1"/>
    </xf>
    <xf numFmtId="0" fontId="28" fillId="0" borderId="74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textRotation="90" wrapText="1"/>
    </xf>
    <xf numFmtId="0" fontId="6" fillId="0" borderId="79" xfId="0" applyFont="1" applyBorder="1" applyAlignment="1">
      <alignment horizontal="center" vertical="center" textRotation="90" wrapText="1"/>
    </xf>
    <xf numFmtId="0" fontId="6" fillId="0" borderId="80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39" xfId="0" applyFont="1" applyBorder="1" applyAlignment="1">
      <alignment horizontal="center" vertical="center" textRotation="90" wrapText="1"/>
    </xf>
    <xf numFmtId="0" fontId="6" fillId="0" borderId="36" xfId="0" applyFont="1" applyBorder="1" applyAlignment="1">
      <alignment horizontal="center" vertical="center" textRotation="90" wrapText="1"/>
    </xf>
    <xf numFmtId="0" fontId="6" fillId="0" borderId="78" xfId="0" applyFont="1" applyBorder="1" applyAlignment="1">
      <alignment horizontal="center" vertical="center" textRotation="90"/>
    </xf>
    <xf numFmtId="0" fontId="6" fillId="0" borderId="79" xfId="0" applyFont="1" applyBorder="1" applyAlignment="1">
      <alignment horizontal="center" vertical="center" textRotation="90"/>
    </xf>
    <xf numFmtId="0" fontId="6" fillId="0" borderId="80" xfId="0" applyFont="1" applyBorder="1" applyAlignment="1">
      <alignment horizontal="center" vertical="center" textRotation="90"/>
    </xf>
    <xf numFmtId="0" fontId="6" fillId="0" borderId="30" xfId="0" applyFont="1" applyBorder="1" applyAlignment="1">
      <alignment horizontal="center" vertical="center" textRotation="90"/>
    </xf>
    <xf numFmtId="0" fontId="6" fillId="0" borderId="39" xfId="0" applyFont="1" applyBorder="1" applyAlignment="1">
      <alignment horizontal="center" vertical="center" textRotation="90"/>
    </xf>
    <xf numFmtId="0" fontId="6" fillId="0" borderId="36" xfId="0" applyFont="1" applyBorder="1" applyAlignment="1">
      <alignment horizontal="center" vertical="center" textRotation="90"/>
    </xf>
    <xf numFmtId="0" fontId="0" fillId="0" borderId="0" xfId="0" applyAlignment="1">
      <alignment horizontal="left"/>
    </xf>
    <xf numFmtId="0" fontId="34" fillId="0" borderId="0" xfId="0" applyFont="1" applyBorder="1" applyAlignment="1">
      <alignment horizontal="center"/>
    </xf>
    <xf numFmtId="0" fontId="25" fillId="0" borderId="68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Border="1" applyAlignment="1">
      <alignment horizontal="center"/>
    </xf>
    <xf numFmtId="0" fontId="43" fillId="0" borderId="0" xfId="0" applyFont="1" applyAlignment="1">
      <alignment horizontal="left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0" fillId="0" borderId="0" xfId="0" applyAlignment="1">
      <alignment horizontal="center" vertical="top" wrapText="1"/>
    </xf>
    <xf numFmtId="0" fontId="23" fillId="0" borderId="21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horizontal="center" vertical="center" textRotation="90"/>
    </xf>
    <xf numFmtId="0" fontId="23" fillId="0" borderId="57" xfId="0" applyFont="1" applyBorder="1" applyAlignment="1">
      <alignment horizontal="center" vertical="center" textRotation="90"/>
    </xf>
    <xf numFmtId="0" fontId="23" fillId="0" borderId="50" xfId="0" applyFont="1" applyBorder="1" applyAlignment="1">
      <alignment horizontal="center" vertical="center" textRotation="90" wrapText="1"/>
    </xf>
    <xf numFmtId="0" fontId="23" fillId="0" borderId="79" xfId="0" applyFont="1" applyBorder="1" applyAlignment="1">
      <alignment horizontal="center" vertical="center" textRotation="90" wrapText="1"/>
    </xf>
    <xf numFmtId="0" fontId="23" fillId="0" borderId="22" xfId="0" applyFont="1" applyBorder="1" applyAlignment="1">
      <alignment horizontal="center" vertical="center" textRotation="90" wrapText="1"/>
    </xf>
    <xf numFmtId="0" fontId="23" fillId="0" borderId="30" xfId="0" applyFont="1" applyBorder="1" applyAlignment="1">
      <alignment horizontal="center" vertical="center" textRotation="90" wrapText="1"/>
    </xf>
    <xf numFmtId="0" fontId="23" fillId="0" borderId="25" xfId="0" applyFont="1" applyBorder="1" applyAlignment="1">
      <alignment horizontal="center" vertical="center" textRotation="90" wrapText="1"/>
    </xf>
    <xf numFmtId="0" fontId="23" fillId="0" borderId="36" xfId="0" applyFont="1" applyBorder="1" applyAlignment="1">
      <alignment horizontal="center" vertical="center" textRotation="90" wrapText="1"/>
    </xf>
    <xf numFmtId="0" fontId="23" fillId="0" borderId="45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/>
    </xf>
    <xf numFmtId="0" fontId="6" fillId="0" borderId="81" xfId="0" applyFont="1" applyBorder="1" applyAlignment="1">
      <alignment horizontal="center" vertical="center" textRotation="90" wrapText="1"/>
    </xf>
    <xf numFmtId="0" fontId="6" fillId="0" borderId="82" xfId="0" applyFont="1" applyBorder="1" applyAlignment="1">
      <alignment horizontal="center" vertical="center" textRotation="90" wrapText="1"/>
    </xf>
    <xf numFmtId="0" fontId="40" fillId="0" borderId="82" xfId="0" applyFont="1" applyBorder="1" applyAlignment="1">
      <alignment horizontal="center" vertical="center" textRotation="90" wrapText="1"/>
    </xf>
    <xf numFmtId="0" fontId="40" fillId="0" borderId="83" xfId="0" applyFont="1" applyBorder="1" applyAlignment="1">
      <alignment horizontal="center" vertical="center" textRotation="90" wrapText="1"/>
    </xf>
    <xf numFmtId="0" fontId="7" fillId="0" borderId="7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 textRotation="90"/>
    </xf>
    <xf numFmtId="0" fontId="23" fillId="0" borderId="33" xfId="0" applyFont="1" applyBorder="1" applyAlignment="1">
      <alignment horizontal="center" vertical="center" textRotation="90"/>
    </xf>
    <xf numFmtId="0" fontId="23" fillId="0" borderId="65" xfId="0" applyFont="1" applyBorder="1" applyAlignment="1">
      <alignment horizontal="center" vertical="center" textRotation="90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28" fillId="0" borderId="74" xfId="0" applyFont="1" applyBorder="1" applyAlignment="1" applyProtection="1">
      <alignment horizontal="left" vertical="center" wrapText="1"/>
      <protection locked="0"/>
    </xf>
    <xf numFmtId="0" fontId="28" fillId="0" borderId="23" xfId="0" applyFont="1" applyBorder="1" applyAlignment="1" applyProtection="1">
      <alignment horizontal="left" vertical="center" wrapText="1"/>
      <protection locked="0"/>
    </xf>
    <xf numFmtId="0" fontId="28" fillId="0" borderId="20" xfId="0" applyFont="1" applyBorder="1" applyAlignment="1" applyProtection="1">
      <alignment horizontal="left" vertical="center" wrapText="1"/>
      <protection locked="0"/>
    </xf>
    <xf numFmtId="0" fontId="23" fillId="0" borderId="78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8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8" fillId="0" borderId="73" xfId="0" applyFont="1" applyBorder="1" applyAlignment="1">
      <alignment horizontal="center" vertical="center" wrapText="1"/>
    </xf>
    <xf numFmtId="0" fontId="28" fillId="0" borderId="75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left" vertical="center"/>
    </xf>
    <xf numFmtId="0" fontId="28" fillId="0" borderId="76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28" fillId="0" borderId="64" xfId="0" applyFont="1" applyBorder="1" applyAlignment="1" applyProtection="1">
      <alignment horizontal="left" vertical="center" wrapText="1"/>
      <protection locked="0"/>
    </xf>
    <xf numFmtId="0" fontId="28" fillId="0" borderId="76" xfId="0" applyFont="1" applyBorder="1" applyAlignment="1" applyProtection="1">
      <alignment horizontal="left" vertical="center" wrapText="1"/>
      <protection locked="0"/>
    </xf>
    <xf numFmtId="0" fontId="28" fillId="0" borderId="19" xfId="0" applyFont="1" applyBorder="1" applyAlignment="1" applyProtection="1">
      <alignment horizontal="left" vertical="center" wrapText="1"/>
      <protection locked="0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8" fillId="0" borderId="86" xfId="0" applyFont="1" applyBorder="1" applyAlignment="1">
      <alignment horizontal="center" vertical="center" wrapText="1"/>
    </xf>
    <xf numFmtId="0" fontId="28" fillId="0" borderId="87" xfId="0" applyFont="1" applyBorder="1" applyAlignment="1">
      <alignment horizontal="center" vertical="center" wrapText="1"/>
    </xf>
    <xf numFmtId="0" fontId="28" fillId="0" borderId="88" xfId="0" applyFont="1" applyBorder="1" applyAlignment="1">
      <alignment horizontal="center" vertical="center" wrapText="1"/>
    </xf>
    <xf numFmtId="0" fontId="28" fillId="0" borderId="89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7" fillId="0" borderId="75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35" fillId="0" borderId="31" xfId="0" applyFont="1" applyBorder="1" applyAlignment="1">
      <alignment horizontal="center"/>
    </xf>
    <xf numFmtId="0" fontId="28" fillId="0" borderId="31" xfId="0" applyFont="1" applyBorder="1" applyAlignment="1">
      <alignment horizontal="center" wrapText="1"/>
    </xf>
    <xf numFmtId="0" fontId="0" fillId="0" borderId="31" xfId="0" applyFont="1" applyBorder="1" applyAlignment="1">
      <alignment horizontal="center"/>
    </xf>
    <xf numFmtId="0" fontId="28" fillId="0" borderId="67" xfId="0" applyFont="1" applyFill="1" applyBorder="1" applyAlignment="1">
      <alignment horizontal="center" vertical="center"/>
    </xf>
    <xf numFmtId="0" fontId="28" fillId="0" borderId="68" xfId="0" applyFont="1" applyFill="1" applyBorder="1" applyAlignment="1">
      <alignment horizontal="center" vertical="center"/>
    </xf>
    <xf numFmtId="0" fontId="28" fillId="0" borderId="90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28" fillId="0" borderId="76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77" xfId="0" applyFont="1" applyFill="1" applyBorder="1" applyAlignment="1">
      <alignment horizontal="center" vertical="center"/>
    </xf>
    <xf numFmtId="0" fontId="28" fillId="0" borderId="90" xfId="0" applyFont="1" applyFill="1" applyBorder="1" applyAlignment="1">
      <alignment horizontal="center" vertical="center" textRotation="90"/>
    </xf>
    <xf numFmtId="0" fontId="28" fillId="0" borderId="18" xfId="0" applyFont="1" applyFill="1" applyBorder="1" applyAlignment="1">
      <alignment horizontal="center" vertical="center" textRotation="90"/>
    </xf>
    <xf numFmtId="0" fontId="28" fillId="0" borderId="65" xfId="0" applyFont="1" applyFill="1" applyBorder="1" applyAlignment="1">
      <alignment horizontal="center" vertical="center" textRotation="90"/>
    </xf>
    <xf numFmtId="0" fontId="28" fillId="0" borderId="91" xfId="0" applyFont="1" applyFill="1" applyBorder="1" applyAlignment="1">
      <alignment horizontal="center" vertical="center" textRotation="90"/>
    </xf>
    <xf numFmtId="1" fontId="28" fillId="0" borderId="61" xfId="0" applyNumberFormat="1" applyFont="1" applyFill="1" applyBorder="1" applyAlignment="1">
      <alignment horizontal="center"/>
    </xf>
    <xf numFmtId="0" fontId="23" fillId="0" borderId="92" xfId="0" applyFont="1" applyFill="1" applyBorder="1" applyAlignment="1">
      <alignment horizontal="center" vertical="center"/>
    </xf>
    <xf numFmtId="0" fontId="23" fillId="0" borderId="93" xfId="0" applyFont="1" applyFill="1" applyBorder="1" applyAlignment="1">
      <alignment horizontal="center" vertical="center"/>
    </xf>
    <xf numFmtId="0" fontId="26" fillId="0" borderId="52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73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75" xfId="0" applyFont="1" applyFill="1" applyBorder="1" applyAlignment="1">
      <alignment horizontal="center" vertical="center" wrapText="1"/>
    </xf>
    <xf numFmtId="1" fontId="31" fillId="0" borderId="94" xfId="0" applyNumberFormat="1" applyFont="1" applyFill="1" applyBorder="1" applyAlignment="1">
      <alignment horizontal="left" vertical="top" wrapText="1" shrinkToFit="1"/>
    </xf>
    <xf numFmtId="1" fontId="31" fillId="0" borderId="95" xfId="0" applyNumberFormat="1" applyFont="1" applyFill="1" applyBorder="1" applyAlignment="1">
      <alignment horizontal="left" vertical="top" wrapText="1" shrinkToFit="1"/>
    </xf>
    <xf numFmtId="1" fontId="31" fillId="0" borderId="96" xfId="0" applyNumberFormat="1" applyFont="1" applyFill="1" applyBorder="1" applyAlignment="1">
      <alignment horizontal="left" vertical="top" wrapText="1" shrinkToFit="1"/>
    </xf>
    <xf numFmtId="1" fontId="26" fillId="0" borderId="97" xfId="0" applyNumberFormat="1" applyFont="1" applyFill="1" applyBorder="1" applyAlignment="1">
      <alignment horizontal="center" vertical="center"/>
    </xf>
    <xf numFmtId="1" fontId="26" fillId="0" borderId="98" xfId="0" applyNumberFormat="1" applyFont="1" applyFill="1" applyBorder="1" applyAlignment="1">
      <alignment horizontal="center" vertical="center"/>
    </xf>
    <xf numFmtId="1" fontId="23" fillId="0" borderId="94" xfId="0" applyNumberFormat="1" applyFont="1" applyFill="1" applyBorder="1" applyAlignment="1">
      <alignment horizontal="center"/>
    </xf>
    <xf numFmtId="1" fontId="23" fillId="0" borderId="96" xfId="0" applyNumberFormat="1" applyFont="1" applyFill="1" applyBorder="1" applyAlignment="1">
      <alignment horizontal="center"/>
    </xf>
    <xf numFmtId="1" fontId="31" fillId="0" borderId="61" xfId="0" applyNumberFormat="1" applyFont="1" applyFill="1" applyBorder="1" applyAlignment="1">
      <alignment horizontal="center"/>
    </xf>
    <xf numFmtId="1" fontId="31" fillId="0" borderId="94" xfId="0" applyNumberFormat="1" applyFont="1" applyFill="1" applyBorder="1" applyAlignment="1">
      <alignment horizontal="left" vertical="center"/>
    </xf>
    <xf numFmtId="1" fontId="31" fillId="0" borderId="95" xfId="0" applyNumberFormat="1" applyFont="1" applyFill="1" applyBorder="1" applyAlignment="1">
      <alignment horizontal="left" vertical="center"/>
    </xf>
    <xf numFmtId="1" fontId="31" fillId="0" borderId="96" xfId="0" applyNumberFormat="1" applyFont="1" applyFill="1" applyBorder="1" applyAlignment="1">
      <alignment horizontal="left" vertical="center"/>
    </xf>
    <xf numFmtId="1" fontId="49" fillId="0" borderId="94" xfId="0" applyNumberFormat="1" applyFont="1" applyFill="1" applyBorder="1" applyAlignment="1">
      <alignment horizontal="left" vertical="center" wrapText="1"/>
    </xf>
    <xf numFmtId="1" fontId="49" fillId="0" borderId="95" xfId="0" applyNumberFormat="1" applyFont="1" applyFill="1" applyBorder="1" applyAlignment="1">
      <alignment horizontal="left" vertical="center" wrapText="1"/>
    </xf>
    <xf numFmtId="1" fontId="49" fillId="0" borderId="96" xfId="0" applyNumberFormat="1" applyFont="1" applyFill="1" applyBorder="1" applyAlignment="1">
      <alignment horizontal="left" vertical="center" wrapText="1"/>
    </xf>
    <xf numFmtId="1" fontId="31" fillId="0" borderId="97" xfId="0" applyNumberFormat="1" applyFont="1" applyFill="1" applyBorder="1" applyAlignment="1">
      <alignment horizontal="center"/>
    </xf>
    <xf numFmtId="1" fontId="31" fillId="0" borderId="98" xfId="0" applyNumberFormat="1" applyFont="1" applyFill="1" applyBorder="1" applyAlignment="1">
      <alignment horizontal="center"/>
    </xf>
    <xf numFmtId="1" fontId="39" fillId="0" borderId="94" xfId="0" applyNumberFormat="1" applyFont="1" applyFill="1" applyBorder="1" applyAlignment="1">
      <alignment horizontal="left" vertical="top" wrapText="1" shrinkToFit="1"/>
    </xf>
    <xf numFmtId="1" fontId="39" fillId="0" borderId="95" xfId="0" applyNumberFormat="1" applyFont="1" applyFill="1" applyBorder="1" applyAlignment="1">
      <alignment horizontal="left" vertical="top" wrapText="1" shrinkToFit="1"/>
    </xf>
    <xf numFmtId="1" fontId="39" fillId="0" borderId="96" xfId="0" applyNumberFormat="1" applyFont="1" applyFill="1" applyBorder="1" applyAlignment="1">
      <alignment horizontal="left" vertical="top" wrapText="1" shrinkToFit="1"/>
    </xf>
    <xf numFmtId="1" fontId="26" fillId="0" borderId="52" xfId="0" applyNumberFormat="1" applyFont="1" applyFill="1" applyBorder="1" applyAlignment="1">
      <alignment horizontal="center" vertical="center"/>
    </xf>
    <xf numFmtId="1" fontId="26" fillId="0" borderId="31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1" fontId="23" fillId="0" borderId="99" xfId="0" applyNumberFormat="1" applyFont="1" applyFill="1" applyBorder="1" applyAlignment="1">
      <alignment horizontal="center"/>
    </xf>
    <xf numFmtId="1" fontId="23" fillId="0" borderId="100" xfId="0" applyNumberFormat="1" applyFont="1" applyFill="1" applyBorder="1" applyAlignment="1">
      <alignment horizontal="center"/>
    </xf>
    <xf numFmtId="0" fontId="28" fillId="0" borderId="101" xfId="0" applyFont="1" applyFill="1" applyBorder="1" applyAlignment="1">
      <alignment horizontal="center" vertical="center"/>
    </xf>
    <xf numFmtId="0" fontId="28" fillId="0" borderId="102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57" xfId="0" applyFont="1" applyFill="1" applyBorder="1" applyAlignment="1">
      <alignment horizontal="center" vertical="center" textRotation="90"/>
    </xf>
    <xf numFmtId="0" fontId="28" fillId="0" borderId="11" xfId="0" applyFont="1" applyFill="1" applyBorder="1" applyAlignment="1">
      <alignment horizontal="center" vertical="center" textRotation="90"/>
    </xf>
    <xf numFmtId="0" fontId="28" fillId="0" borderId="17" xfId="0" applyFont="1" applyFill="1" applyBorder="1" applyAlignment="1">
      <alignment horizontal="center" vertical="center" textRotation="90"/>
    </xf>
    <xf numFmtId="0" fontId="28" fillId="0" borderId="57" xfId="0" applyFont="1" applyFill="1" applyBorder="1" applyAlignment="1">
      <alignment horizontal="center" vertical="center" textRotation="90" wrapText="1"/>
    </xf>
    <xf numFmtId="0" fontId="28" fillId="0" borderId="11" xfId="0" applyFont="1" applyFill="1" applyBorder="1" applyAlignment="1">
      <alignment horizontal="center" vertical="center" textRotation="90" wrapText="1"/>
    </xf>
    <xf numFmtId="0" fontId="28" fillId="0" borderId="17" xfId="0" applyFont="1" applyFill="1" applyBorder="1" applyAlignment="1">
      <alignment horizontal="center" vertical="center" textRotation="90" wrapText="1"/>
    </xf>
    <xf numFmtId="0" fontId="37" fillId="0" borderId="0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textRotation="90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01" xfId="0" applyFont="1" applyFill="1" applyBorder="1" applyAlignment="1">
      <alignment horizontal="center" vertical="center" wrapText="1"/>
    </xf>
    <xf numFmtId="0" fontId="28" fillId="0" borderId="102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 textRotation="90"/>
    </xf>
    <xf numFmtId="0" fontId="28" fillId="33" borderId="17" xfId="0" applyFont="1" applyFill="1" applyBorder="1" applyAlignment="1">
      <alignment horizontal="center" vertical="center" textRotation="90"/>
    </xf>
    <xf numFmtId="0" fontId="28" fillId="33" borderId="92" xfId="0" applyFont="1" applyFill="1" applyBorder="1" applyAlignment="1">
      <alignment horizontal="center" vertical="center" textRotation="90"/>
    </xf>
    <xf numFmtId="0" fontId="28" fillId="33" borderId="22" xfId="0" applyFont="1" applyFill="1" applyBorder="1" applyAlignment="1">
      <alignment horizontal="center" vertical="center" textRotation="90"/>
    </xf>
    <xf numFmtId="0" fontId="28" fillId="33" borderId="103" xfId="0" applyFont="1" applyFill="1" applyBorder="1" applyAlignment="1">
      <alignment horizontal="center" vertical="center" textRotation="90"/>
    </xf>
    <xf numFmtId="1" fontId="26" fillId="0" borderId="52" xfId="0" applyNumberFormat="1" applyFont="1" applyFill="1" applyBorder="1" applyAlignment="1">
      <alignment horizontal="center" vertical="center" wrapText="1"/>
    </xf>
    <xf numFmtId="1" fontId="26" fillId="0" borderId="94" xfId="0" applyNumberFormat="1" applyFont="1" applyFill="1" applyBorder="1" applyAlignment="1">
      <alignment horizontal="center"/>
    </xf>
    <xf numFmtId="1" fontId="26" fillId="0" borderId="96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8" fillId="0" borderId="104" xfId="0" applyFont="1" applyBorder="1" applyAlignment="1">
      <alignment horizontal="left" vertical="center" wrapText="1"/>
    </xf>
    <xf numFmtId="0" fontId="28" fillId="0" borderId="68" xfId="0" applyFont="1" applyBorder="1" applyAlignment="1">
      <alignment horizontal="left" vertical="center" wrapText="1"/>
    </xf>
    <xf numFmtId="0" fontId="28" fillId="0" borderId="90" xfId="0" applyFont="1" applyBorder="1" applyAlignment="1">
      <alignment horizontal="left" vertical="center" wrapText="1"/>
    </xf>
    <xf numFmtId="0" fontId="28" fillId="0" borderId="38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57" xfId="0" applyFont="1" applyBorder="1" applyAlignment="1" applyProtection="1">
      <alignment horizontal="center" vertical="center" wrapText="1"/>
      <protection locked="0"/>
    </xf>
    <xf numFmtId="0" fontId="28" fillId="0" borderId="24" xfId="0" applyFont="1" applyBorder="1" applyAlignment="1" applyProtection="1">
      <alignment horizontal="center" vertical="center" wrapText="1"/>
      <protection locked="0"/>
    </xf>
    <xf numFmtId="0" fontId="28" fillId="0" borderId="65" xfId="0" applyFont="1" applyBorder="1" applyAlignment="1" applyProtection="1">
      <alignment horizontal="center" vertical="center" wrapText="1"/>
      <protection locked="0"/>
    </xf>
    <xf numFmtId="0" fontId="28" fillId="0" borderId="41" xfId="0" applyFont="1" applyBorder="1" applyAlignment="1" applyProtection="1">
      <alignment horizontal="center" vertical="center" wrapText="1"/>
      <protection locked="0"/>
    </xf>
    <xf numFmtId="0" fontId="66" fillId="0" borderId="0" xfId="0" applyFont="1" applyAlignment="1">
      <alignment/>
    </xf>
    <xf numFmtId="0" fontId="67" fillId="0" borderId="0" xfId="0" applyFont="1" applyBorder="1" applyAlignment="1">
      <alignment horizontal="left" wrapText="1"/>
    </xf>
    <xf numFmtId="0" fontId="67" fillId="0" borderId="0" xfId="0" applyFont="1" applyAlignment="1">
      <alignment/>
    </xf>
    <xf numFmtId="0" fontId="0" fillId="0" borderId="31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5" width="7.00390625" style="0" customWidth="1"/>
    <col min="56" max="56" width="6.875" style="0" customWidth="1"/>
    <col min="57" max="57" width="6.75390625" style="0" customWidth="1"/>
    <col min="58" max="58" width="7.625" style="0" customWidth="1"/>
    <col min="59" max="59" width="6.2539062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328" t="s">
        <v>155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150"/>
      <c r="O1" s="150"/>
      <c r="P1" s="150"/>
      <c r="Q1" s="151"/>
      <c r="R1" s="328"/>
      <c r="S1" s="328"/>
      <c r="T1" s="328"/>
      <c r="U1" s="328"/>
      <c r="V1" s="328"/>
      <c r="W1" s="328"/>
      <c r="X1" s="328"/>
      <c r="Y1" s="328"/>
      <c r="Z1" s="328"/>
      <c r="AA1" s="149"/>
      <c r="AB1" s="149"/>
      <c r="AC1" s="328"/>
      <c r="AD1" s="328"/>
      <c r="AE1" s="328"/>
      <c r="AF1" s="328"/>
      <c r="AG1" s="328"/>
      <c r="AH1" s="328"/>
      <c r="AI1" s="328"/>
      <c r="AJ1" s="328"/>
      <c r="AK1" s="328"/>
      <c r="AL1" s="149"/>
      <c r="AM1" s="155"/>
      <c r="AN1" s="328"/>
      <c r="AO1" s="328"/>
      <c r="AP1" s="328"/>
      <c r="AQ1" s="328"/>
      <c r="AR1" s="328"/>
      <c r="AS1" s="328"/>
      <c r="AT1" s="328"/>
      <c r="AU1" s="328"/>
      <c r="AV1" s="328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148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156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134"/>
      <c r="AY2" s="342" t="s">
        <v>156</v>
      </c>
      <c r="AZ2" s="342"/>
      <c r="BA2" s="342"/>
      <c r="BB2" s="342"/>
      <c r="BC2" s="342"/>
      <c r="BD2" s="342"/>
      <c r="BE2" s="342"/>
      <c r="BF2" s="342"/>
      <c r="BG2" s="342"/>
      <c r="BH2" s="342"/>
      <c r="BI2" s="342"/>
      <c r="BJ2" s="342"/>
      <c r="BK2" s="88"/>
    </row>
    <row r="3" spans="1:63" ht="18.75">
      <c r="A3" s="337" t="s">
        <v>228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89"/>
      <c r="Q3" s="89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140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140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338" t="s">
        <v>158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89"/>
      <c r="Q4" s="8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147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154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87"/>
      <c r="AY4" s="87"/>
      <c r="AZ4" s="87"/>
      <c r="BA4" s="87"/>
      <c r="BB4" s="343" t="s">
        <v>225</v>
      </c>
      <c r="BC4" s="344"/>
      <c r="BD4" s="344"/>
      <c r="BE4" s="344"/>
      <c r="BF4" s="344"/>
      <c r="BG4" s="344"/>
      <c r="BH4" s="344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345" t="s">
        <v>227</v>
      </c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Q9" s="345"/>
      <c r="AR9" s="345"/>
      <c r="AS9" s="345"/>
      <c r="AT9" s="345"/>
      <c r="AU9" s="345"/>
      <c r="AV9" s="345"/>
      <c r="AW9" s="345"/>
      <c r="AX9" s="345"/>
      <c r="AY9" s="345"/>
      <c r="AZ9" s="345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226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>
      <c r="A14" s="331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159"/>
      <c r="I14" s="130"/>
      <c r="J14" s="161"/>
      <c r="K14" s="334" t="s">
        <v>169</v>
      </c>
      <c r="L14" s="335"/>
      <c r="M14" s="335"/>
      <c r="N14" s="336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334" t="s">
        <v>174</v>
      </c>
      <c r="AG14" s="335"/>
      <c r="AH14" s="335"/>
      <c r="AI14" s="335"/>
      <c r="AJ14" s="336"/>
      <c r="AK14" s="334" t="s">
        <v>175</v>
      </c>
      <c r="AL14" s="335"/>
      <c r="AM14" s="335"/>
      <c r="AN14" s="163"/>
      <c r="AO14" s="160" t="s">
        <v>176</v>
      </c>
      <c r="AP14" s="96"/>
      <c r="AQ14" s="96"/>
      <c r="AR14" s="96"/>
      <c r="AS14" s="334" t="s">
        <v>177</v>
      </c>
      <c r="AT14" s="335"/>
      <c r="AU14" s="335"/>
      <c r="AV14" s="335"/>
      <c r="AW14" s="336"/>
      <c r="AX14" s="160" t="s">
        <v>178</v>
      </c>
      <c r="AY14" s="96"/>
      <c r="AZ14" s="96"/>
      <c r="BA14" s="96"/>
      <c r="BB14" s="96" t="s">
        <v>179</v>
      </c>
      <c r="BC14" s="96" t="s">
        <v>180</v>
      </c>
      <c r="BD14" s="96" t="s">
        <v>181</v>
      </c>
      <c r="BE14" s="96" t="s">
        <v>182</v>
      </c>
      <c r="BF14" s="96" t="s">
        <v>183</v>
      </c>
      <c r="BG14" s="96" t="s">
        <v>184</v>
      </c>
      <c r="BH14" s="341" t="s">
        <v>185</v>
      </c>
      <c r="BI14" s="341" t="s">
        <v>186</v>
      </c>
      <c r="BJ14" s="341" t="s">
        <v>166</v>
      </c>
      <c r="BK14" s="88"/>
    </row>
    <row r="15" spans="1:63" ht="15">
      <c r="A15" s="332"/>
      <c r="B15" s="97">
        <v>3</v>
      </c>
      <c r="C15" s="97">
        <f>B15+7</f>
        <v>10</v>
      </c>
      <c r="D15" s="97">
        <f>C15+7</f>
        <v>17</v>
      </c>
      <c r="E15" s="97">
        <f>D15+7</f>
        <v>24</v>
      </c>
      <c r="F15" s="97">
        <v>1</v>
      </c>
      <c r="G15" s="97">
        <f>F15+7</f>
        <v>8</v>
      </c>
      <c r="H15" s="97">
        <f>G15+7</f>
        <v>15</v>
      </c>
      <c r="I15" s="97">
        <f>H15+7</f>
        <v>22</v>
      </c>
      <c r="J15" s="97">
        <f>I15+7</f>
        <v>29</v>
      </c>
      <c r="K15" s="97">
        <f>J17+1</f>
        <v>5</v>
      </c>
      <c r="L15" s="97">
        <f>K15+7</f>
        <v>12</v>
      </c>
      <c r="M15" s="97">
        <f>L15+7</f>
        <v>19</v>
      </c>
      <c r="N15" s="97">
        <f>M15+7</f>
        <v>26</v>
      </c>
      <c r="O15" s="97">
        <v>3</v>
      </c>
      <c r="P15" s="97">
        <f>O15+7</f>
        <v>10</v>
      </c>
      <c r="Q15" s="97">
        <f>P15+7</f>
        <v>17</v>
      </c>
      <c r="R15" s="97">
        <f>Q15+7</f>
        <v>24</v>
      </c>
      <c r="S15" s="97">
        <v>31</v>
      </c>
      <c r="T15" s="97">
        <f>S17+1</f>
        <v>7</v>
      </c>
      <c r="U15" s="97">
        <f>T16+1</f>
        <v>14</v>
      </c>
      <c r="V15" s="97">
        <f>U16+1</f>
        <v>21</v>
      </c>
      <c r="W15" s="97">
        <v>28</v>
      </c>
      <c r="X15" s="97">
        <f>W17+1</f>
        <v>4</v>
      </c>
      <c r="Y15" s="97">
        <f>X16+1</f>
        <v>11</v>
      </c>
      <c r="Z15" s="97">
        <f>Y16+1</f>
        <v>18</v>
      </c>
      <c r="AA15" s="97">
        <v>25</v>
      </c>
      <c r="AB15" s="97">
        <f>AA17+1</f>
        <v>4</v>
      </c>
      <c r="AC15" s="97">
        <f>AB16+1</f>
        <v>11</v>
      </c>
      <c r="AD15" s="97">
        <f>AC16+1</f>
        <v>18</v>
      </c>
      <c r="AE15" s="97">
        <f>AD16+1</f>
        <v>25</v>
      </c>
      <c r="AF15" s="97">
        <v>1</v>
      </c>
      <c r="AG15" s="97">
        <f>AF16+1</f>
        <v>8</v>
      </c>
      <c r="AH15" s="97">
        <f>AG16+1</f>
        <v>15</v>
      </c>
      <c r="AI15" s="97">
        <f>AH16+1</f>
        <v>22</v>
      </c>
      <c r="AJ15" s="97">
        <v>29</v>
      </c>
      <c r="AK15" s="97">
        <f>AJ17+1</f>
        <v>6</v>
      </c>
      <c r="AL15" s="97">
        <f>AK16+1</f>
        <v>13</v>
      </c>
      <c r="AM15" s="97">
        <f>AL16+1</f>
        <v>20</v>
      </c>
      <c r="AN15" s="97">
        <f>AM16+1</f>
        <v>27</v>
      </c>
      <c r="AO15" s="97">
        <f>AN17+1</f>
        <v>3</v>
      </c>
      <c r="AP15" s="97">
        <f>AO16+1</f>
        <v>10</v>
      </c>
      <c r="AQ15" s="97">
        <f>AP16+1</f>
        <v>17</v>
      </c>
      <c r="AR15" s="97">
        <f>AQ16+1</f>
        <v>24</v>
      </c>
      <c r="AS15" s="97">
        <v>1</v>
      </c>
      <c r="AT15" s="97">
        <f>AS16+1</f>
        <v>8</v>
      </c>
      <c r="AU15" s="97">
        <f>AT16+1</f>
        <v>15</v>
      </c>
      <c r="AV15" s="97">
        <f>AU16+1</f>
        <v>22</v>
      </c>
      <c r="AW15" s="97">
        <f>AV16+1</f>
        <v>29</v>
      </c>
      <c r="AX15" s="97">
        <v>5</v>
      </c>
      <c r="AY15" s="97">
        <f>AX16+1</f>
        <v>12</v>
      </c>
      <c r="AZ15" s="97">
        <f>AY16+1</f>
        <v>19</v>
      </c>
      <c r="BA15" s="97">
        <v>26</v>
      </c>
      <c r="BB15" s="98" t="s">
        <v>189</v>
      </c>
      <c r="BC15" s="98" t="s">
        <v>190</v>
      </c>
      <c r="BD15" s="98" t="s">
        <v>191</v>
      </c>
      <c r="BE15" s="98" t="s">
        <v>191</v>
      </c>
      <c r="BF15" s="98" t="s">
        <v>192</v>
      </c>
      <c r="BG15" s="99" t="s">
        <v>10</v>
      </c>
      <c r="BH15" s="332"/>
      <c r="BI15" s="332"/>
      <c r="BJ15" s="332"/>
      <c r="BK15" s="88"/>
    </row>
    <row r="16" spans="1:63" ht="15">
      <c r="A16" s="332"/>
      <c r="B16" s="97">
        <f aca="true" t="shared" si="0" ref="B16:I16">B15+6</f>
        <v>9</v>
      </c>
      <c r="C16" s="97">
        <f t="shared" si="0"/>
        <v>16</v>
      </c>
      <c r="D16" s="97">
        <f t="shared" si="0"/>
        <v>23</v>
      </c>
      <c r="E16" s="97">
        <f t="shared" si="0"/>
        <v>30</v>
      </c>
      <c r="F16" s="97">
        <f t="shared" si="0"/>
        <v>7</v>
      </c>
      <c r="G16" s="97">
        <f t="shared" si="0"/>
        <v>14</v>
      </c>
      <c r="H16" s="97">
        <f t="shared" si="0"/>
        <v>21</v>
      </c>
      <c r="I16" s="97">
        <f t="shared" si="0"/>
        <v>28</v>
      </c>
      <c r="J16" s="97" t="s">
        <v>221</v>
      </c>
      <c r="K16" s="97">
        <f>K15+6</f>
        <v>11</v>
      </c>
      <c r="L16" s="97">
        <f>L15+6</f>
        <v>18</v>
      </c>
      <c r="M16" s="97">
        <f>M15+6</f>
        <v>25</v>
      </c>
      <c r="N16" s="97" t="s">
        <v>222</v>
      </c>
      <c r="O16" s="97">
        <f>O15+6</f>
        <v>9</v>
      </c>
      <c r="P16" s="97">
        <f>P15+6</f>
        <v>16</v>
      </c>
      <c r="Q16" s="97">
        <f>Q15+6</f>
        <v>23</v>
      </c>
      <c r="R16" s="97">
        <v>30</v>
      </c>
      <c r="S16" s="97" t="s">
        <v>198</v>
      </c>
      <c r="T16" s="97">
        <f>T15+6</f>
        <v>13</v>
      </c>
      <c r="U16" s="97">
        <f>U15+6</f>
        <v>20</v>
      </c>
      <c r="V16" s="97">
        <f>V15+6</f>
        <v>27</v>
      </c>
      <c r="W16" s="97" t="s">
        <v>188</v>
      </c>
      <c r="X16" s="97">
        <f>X15+6</f>
        <v>10</v>
      </c>
      <c r="Y16" s="97">
        <f>Y15+6</f>
        <v>17</v>
      </c>
      <c r="Z16" s="97">
        <f>Z15+6</f>
        <v>24</v>
      </c>
      <c r="AA16" s="97" t="s">
        <v>201</v>
      </c>
      <c r="AB16" s="97">
        <f>AB15+6</f>
        <v>10</v>
      </c>
      <c r="AC16" s="97">
        <f>AC15+6</f>
        <v>17</v>
      </c>
      <c r="AD16" s="97">
        <f>AD15+6</f>
        <v>24</v>
      </c>
      <c r="AE16" s="97">
        <v>31</v>
      </c>
      <c r="AF16" s="97">
        <f>AF15+6</f>
        <v>7</v>
      </c>
      <c r="AG16" s="97">
        <f>AG15+6</f>
        <v>14</v>
      </c>
      <c r="AH16" s="97">
        <f>AH15+6</f>
        <v>21</v>
      </c>
      <c r="AI16" s="97">
        <f>AI15+6</f>
        <v>28</v>
      </c>
      <c r="AJ16" s="97" t="s">
        <v>195</v>
      </c>
      <c r="AK16" s="97">
        <f>AK15+6</f>
        <v>12</v>
      </c>
      <c r="AL16" s="97">
        <f>AL15+6</f>
        <v>19</v>
      </c>
      <c r="AM16" s="97">
        <f>AM15+6</f>
        <v>26</v>
      </c>
      <c r="AN16" s="97" t="s">
        <v>204</v>
      </c>
      <c r="AO16" s="97">
        <f>AO15+6</f>
        <v>9</v>
      </c>
      <c r="AP16" s="97">
        <f>AP15+6</f>
        <v>16</v>
      </c>
      <c r="AQ16" s="97">
        <f>AQ15+6</f>
        <v>23</v>
      </c>
      <c r="AR16" s="97">
        <v>30</v>
      </c>
      <c r="AS16" s="97">
        <f>AS15+6</f>
        <v>7</v>
      </c>
      <c r="AT16" s="97">
        <f>AT15+6</f>
        <v>14</v>
      </c>
      <c r="AU16" s="97">
        <f>AU15+6</f>
        <v>21</v>
      </c>
      <c r="AV16" s="97">
        <f>AV15+6</f>
        <v>28</v>
      </c>
      <c r="AW16" s="97" t="s">
        <v>196</v>
      </c>
      <c r="AX16" s="97">
        <f>AX15+6</f>
        <v>11</v>
      </c>
      <c r="AY16" s="97">
        <f>AY15+6</f>
        <v>18</v>
      </c>
      <c r="AZ16" s="97">
        <f>AZ15+6</f>
        <v>25</v>
      </c>
      <c r="BA16" s="97" t="s">
        <v>221</v>
      </c>
      <c r="BB16" s="98" t="s">
        <v>193</v>
      </c>
      <c r="BC16" s="100"/>
      <c r="BD16" s="100"/>
      <c r="BE16" s="100"/>
      <c r="BF16" s="98" t="s">
        <v>194</v>
      </c>
      <c r="BG16" s="100"/>
      <c r="BH16" s="332"/>
      <c r="BI16" s="332"/>
      <c r="BJ16" s="332"/>
      <c r="BK16" s="88"/>
    </row>
    <row r="17" spans="1:63" ht="15.75" thickBot="1">
      <c r="A17" s="333"/>
      <c r="B17" s="101"/>
      <c r="C17" s="101"/>
      <c r="D17" s="101"/>
      <c r="E17" s="101"/>
      <c r="F17" s="101"/>
      <c r="G17" s="101"/>
      <c r="H17" s="101"/>
      <c r="I17" s="102"/>
      <c r="J17" s="101">
        <v>4</v>
      </c>
      <c r="K17" s="101"/>
      <c r="L17" s="101"/>
      <c r="M17" s="101"/>
      <c r="N17" s="101">
        <v>2</v>
      </c>
      <c r="O17" s="101"/>
      <c r="P17" s="101"/>
      <c r="Q17" s="101"/>
      <c r="R17" s="102"/>
      <c r="S17" s="139">
        <v>6</v>
      </c>
      <c r="T17" s="139"/>
      <c r="U17" s="139"/>
      <c r="V17" s="101"/>
      <c r="W17" s="102">
        <v>3</v>
      </c>
      <c r="X17" s="101"/>
      <c r="Y17" s="101"/>
      <c r="Z17" s="101"/>
      <c r="AA17" s="102">
        <v>3</v>
      </c>
      <c r="AB17" s="101"/>
      <c r="AC17" s="101"/>
      <c r="AD17" s="101"/>
      <c r="AE17" s="102"/>
      <c r="AF17" s="101"/>
      <c r="AG17" s="101"/>
      <c r="AH17" s="101"/>
      <c r="AI17" s="102"/>
      <c r="AJ17" s="101">
        <v>5</v>
      </c>
      <c r="AK17" s="101"/>
      <c r="AL17" s="101"/>
      <c r="AM17" s="101"/>
      <c r="AN17" s="101">
        <v>2</v>
      </c>
      <c r="AO17" s="101"/>
      <c r="AP17" s="101"/>
      <c r="AQ17" s="101"/>
      <c r="AR17" s="102"/>
      <c r="AS17" s="101"/>
      <c r="AT17" s="101"/>
      <c r="AU17" s="101"/>
      <c r="AV17" s="102"/>
      <c r="AW17" s="101">
        <v>4</v>
      </c>
      <c r="AX17" s="101"/>
      <c r="AY17" s="101"/>
      <c r="AZ17" s="101"/>
      <c r="BA17" s="164">
        <v>1</v>
      </c>
      <c r="BB17" s="102" t="s">
        <v>197</v>
      </c>
      <c r="BC17" s="101"/>
      <c r="BD17" s="101"/>
      <c r="BE17" s="101"/>
      <c r="BF17" s="101"/>
      <c r="BG17" s="101"/>
      <c r="BH17" s="333"/>
      <c r="BI17" s="333"/>
      <c r="BJ17" s="333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17</v>
      </c>
      <c r="J18" s="105"/>
      <c r="K18" s="104"/>
      <c r="L18" s="104"/>
      <c r="M18" s="104"/>
      <c r="N18" s="104"/>
      <c r="O18" s="104"/>
      <c r="P18" s="138"/>
      <c r="Q18" s="138"/>
      <c r="R18" s="138"/>
      <c r="S18" s="143" t="s">
        <v>217</v>
      </c>
      <c r="T18" s="138" t="s">
        <v>216</v>
      </c>
      <c r="U18" s="138" t="s">
        <v>216</v>
      </c>
      <c r="V18" s="138" t="s">
        <v>216</v>
      </c>
      <c r="W18" s="143" t="s">
        <v>217</v>
      </c>
      <c r="X18" s="166"/>
      <c r="Y18" s="104"/>
      <c r="Z18" s="104"/>
      <c r="AA18" s="104"/>
      <c r="AB18" s="166">
        <v>9</v>
      </c>
      <c r="AC18" s="138"/>
      <c r="AD18" s="143"/>
      <c r="AE18" s="104"/>
      <c r="AF18" s="138"/>
      <c r="AG18" s="138" t="s">
        <v>216</v>
      </c>
      <c r="AH18" s="143"/>
      <c r="AI18" s="104"/>
      <c r="AJ18" s="107"/>
      <c r="AK18" s="104"/>
      <c r="AL18" s="107">
        <v>9</v>
      </c>
      <c r="AM18" s="107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41" t="s">
        <v>217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35</v>
      </c>
      <c r="BC18" s="105">
        <v>6</v>
      </c>
      <c r="BD18" s="105">
        <v>3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17</v>
      </c>
      <c r="J19" s="113"/>
      <c r="K19" s="112"/>
      <c r="L19" s="112"/>
      <c r="M19" s="112"/>
      <c r="N19" s="112"/>
      <c r="O19" s="112"/>
      <c r="P19" s="137"/>
      <c r="Q19" s="137"/>
      <c r="R19" s="137"/>
      <c r="S19" s="144" t="s">
        <v>217</v>
      </c>
      <c r="T19" s="137" t="s">
        <v>216</v>
      </c>
      <c r="U19" s="137" t="s">
        <v>216</v>
      </c>
      <c r="V19" s="137" t="s">
        <v>216</v>
      </c>
      <c r="W19" s="144" t="s">
        <v>217</v>
      </c>
      <c r="X19" s="167"/>
      <c r="Y19" s="112"/>
      <c r="Z19" s="112"/>
      <c r="AA19" s="112"/>
      <c r="AB19" s="167">
        <v>9</v>
      </c>
      <c r="AC19" s="137"/>
      <c r="AD19" s="144"/>
      <c r="AE19" s="112"/>
      <c r="AF19" s="137"/>
      <c r="AG19" s="137" t="s">
        <v>216</v>
      </c>
      <c r="AH19" s="144"/>
      <c r="AI19" s="112"/>
      <c r="AJ19" s="115"/>
      <c r="AK19" s="112"/>
      <c r="AL19" s="115">
        <v>9</v>
      </c>
      <c r="AM19" s="115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142" t="s">
        <v>217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35</v>
      </c>
      <c r="BC19" s="113">
        <v>6</v>
      </c>
      <c r="BD19" s="113">
        <v>3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17</v>
      </c>
      <c r="J20" s="113"/>
      <c r="K20" s="112"/>
      <c r="L20" s="112"/>
      <c r="M20" s="112"/>
      <c r="N20" s="112"/>
      <c r="O20" s="112"/>
      <c r="P20" s="137"/>
      <c r="Q20" s="137"/>
      <c r="R20" s="137"/>
      <c r="S20" s="144" t="s">
        <v>217</v>
      </c>
      <c r="T20" s="137" t="s">
        <v>216</v>
      </c>
      <c r="U20" s="137" t="s">
        <v>216</v>
      </c>
      <c r="V20" s="137" t="s">
        <v>216</v>
      </c>
      <c r="W20" s="144" t="s">
        <v>217</v>
      </c>
      <c r="X20" s="167"/>
      <c r="Y20" s="112"/>
      <c r="Z20" s="112"/>
      <c r="AA20" s="112"/>
      <c r="AB20" s="167">
        <v>9</v>
      </c>
      <c r="AC20" s="137"/>
      <c r="AD20" s="144"/>
      <c r="AE20" s="112"/>
      <c r="AF20" s="137"/>
      <c r="AG20" s="137" t="s">
        <v>216</v>
      </c>
      <c r="AH20" s="144"/>
      <c r="AI20" s="112"/>
      <c r="AJ20" s="115"/>
      <c r="AK20" s="112"/>
      <c r="AL20" s="115">
        <v>9</v>
      </c>
      <c r="AM20" s="115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35</v>
      </c>
      <c r="BC20" s="113">
        <v>6</v>
      </c>
      <c r="BD20" s="116"/>
      <c r="BE20" s="113">
        <v>4</v>
      </c>
      <c r="BF20" s="116"/>
      <c r="BG20" s="116"/>
      <c r="BH20" s="113">
        <v>7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17</v>
      </c>
      <c r="J21" s="113"/>
      <c r="K21" s="112"/>
      <c r="L21" s="112"/>
      <c r="M21" s="112"/>
      <c r="N21" s="112"/>
      <c r="O21" s="112"/>
      <c r="P21" s="137"/>
      <c r="Q21" s="137"/>
      <c r="R21" s="137"/>
      <c r="S21" s="144" t="s">
        <v>217</v>
      </c>
      <c r="T21" s="137" t="s">
        <v>216</v>
      </c>
      <c r="U21" s="137" t="s">
        <v>216</v>
      </c>
      <c r="V21" s="137" t="s">
        <v>216</v>
      </c>
      <c r="W21" s="144" t="s">
        <v>217</v>
      </c>
      <c r="X21" s="167"/>
      <c r="Y21" s="112"/>
      <c r="Z21" s="112"/>
      <c r="AA21" s="112"/>
      <c r="AB21" s="167">
        <v>9</v>
      </c>
      <c r="AC21" s="137"/>
      <c r="AD21" s="144"/>
      <c r="AE21" s="112"/>
      <c r="AF21" s="137"/>
      <c r="AG21" s="137" t="s">
        <v>216</v>
      </c>
      <c r="AH21" s="144"/>
      <c r="AI21" s="112"/>
      <c r="AJ21" s="115"/>
      <c r="AK21" s="112"/>
      <c r="AL21" s="115">
        <v>9</v>
      </c>
      <c r="AM21" s="115"/>
      <c r="AN21" s="114"/>
      <c r="AO21" s="114"/>
      <c r="AP21" s="114"/>
      <c r="AQ21" s="114" t="s">
        <v>216</v>
      </c>
      <c r="AR21" s="114" t="s">
        <v>216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35</v>
      </c>
      <c r="BC21" s="113">
        <v>6</v>
      </c>
      <c r="BD21" s="116"/>
      <c r="BE21" s="113">
        <v>3</v>
      </c>
      <c r="BF21" s="116"/>
      <c r="BG21" s="113">
        <v>1</v>
      </c>
      <c r="BH21" s="113">
        <v>7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1" ref="BB23:BI23">SUM(BB18:BB22)</f>
        <v>140</v>
      </c>
      <c r="BC23" s="121">
        <f t="shared" si="1"/>
        <v>24</v>
      </c>
      <c r="BD23" s="121">
        <f t="shared" si="1"/>
        <v>6</v>
      </c>
      <c r="BE23" s="121">
        <f t="shared" si="1"/>
        <v>7</v>
      </c>
      <c r="BF23" s="121">
        <f t="shared" si="1"/>
        <v>0</v>
      </c>
      <c r="BG23" s="121">
        <f t="shared" si="1"/>
        <v>1</v>
      </c>
      <c r="BH23" s="121">
        <f t="shared" si="1"/>
        <v>30</v>
      </c>
      <c r="BI23" s="121">
        <f t="shared" si="1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26">
    <mergeCell ref="AN1:AV1"/>
    <mergeCell ref="AN2:AW2"/>
    <mergeCell ref="BJ14:BJ17"/>
    <mergeCell ref="AY2:BJ2"/>
    <mergeCell ref="BB4:BH4"/>
    <mergeCell ref="BH14:BH17"/>
    <mergeCell ref="BI14:BI17"/>
    <mergeCell ref="T9:AZ9"/>
    <mergeCell ref="AC4:AL4"/>
    <mergeCell ref="AN4:AW4"/>
    <mergeCell ref="AK14:AM14"/>
    <mergeCell ref="AS14:AW14"/>
    <mergeCell ref="AN3:AW3"/>
    <mergeCell ref="R2:AA2"/>
    <mergeCell ref="AC2:AL2"/>
    <mergeCell ref="AF14:AJ14"/>
    <mergeCell ref="AC1:AK1"/>
    <mergeCell ref="R4:AA4"/>
    <mergeCell ref="R3:AA3"/>
    <mergeCell ref="AC3:AL3"/>
    <mergeCell ref="A14:A17"/>
    <mergeCell ref="B1:M1"/>
    <mergeCell ref="R1:Z1"/>
    <mergeCell ref="K14:N14"/>
    <mergeCell ref="A3:O3"/>
    <mergeCell ref="A4:O4"/>
  </mergeCells>
  <printOptions horizontalCentered="1"/>
  <pageMargins left="0" right="0" top="0.7086614173228347" bottom="0" header="0.5118110236220472" footer="0.5118110236220472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I5">
      <selection activeCell="A22" sqref="A22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7" width="5.875" style="0" customWidth="1"/>
    <col min="58" max="58" width="7.25390625" style="0" customWidth="1"/>
    <col min="59" max="59" width="5.87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328" t="s">
        <v>155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150"/>
      <c r="O1" s="150"/>
      <c r="P1" s="150"/>
      <c r="Q1" s="151"/>
      <c r="R1" s="328"/>
      <c r="S1" s="328"/>
      <c r="T1" s="328"/>
      <c r="U1" s="328"/>
      <c r="V1" s="328"/>
      <c r="W1" s="328"/>
      <c r="X1" s="328"/>
      <c r="Y1" s="328"/>
      <c r="Z1" s="328"/>
      <c r="AA1" s="149"/>
      <c r="AB1" s="149"/>
      <c r="AC1" s="328"/>
      <c r="AD1" s="328"/>
      <c r="AE1" s="328"/>
      <c r="AF1" s="328"/>
      <c r="AG1" s="328"/>
      <c r="AH1" s="328"/>
      <c r="AI1" s="328"/>
      <c r="AJ1" s="328"/>
      <c r="AK1" s="328"/>
      <c r="AL1" s="149"/>
      <c r="AM1" s="155"/>
      <c r="AN1" s="328"/>
      <c r="AO1" s="328"/>
      <c r="AP1" s="328"/>
      <c r="AQ1" s="328"/>
      <c r="AR1" s="328"/>
      <c r="AS1" s="328"/>
      <c r="AT1" s="328"/>
      <c r="AU1" s="328"/>
      <c r="AV1" s="328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148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156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134"/>
      <c r="AY2" s="342" t="s">
        <v>156</v>
      </c>
      <c r="AZ2" s="342"/>
      <c r="BA2" s="342"/>
      <c r="BB2" s="342"/>
      <c r="BC2" s="342"/>
      <c r="BD2" s="342"/>
      <c r="BE2" s="342"/>
      <c r="BF2" s="342"/>
      <c r="BG2" s="342"/>
      <c r="BH2" s="342"/>
      <c r="BI2" s="342"/>
      <c r="BJ2" s="342"/>
      <c r="BK2" s="88"/>
    </row>
    <row r="3" spans="1:63" ht="18.75">
      <c r="A3" s="337" t="s">
        <v>247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89"/>
      <c r="Q3" s="89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140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140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338" t="s">
        <v>158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89"/>
      <c r="Q4" s="8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147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154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87"/>
      <c r="AY4" s="87"/>
      <c r="AZ4" s="87"/>
      <c r="BA4" s="87"/>
      <c r="BB4" s="343" t="s">
        <v>225</v>
      </c>
      <c r="BC4" s="344"/>
      <c r="BD4" s="344"/>
      <c r="BE4" s="344"/>
      <c r="BF4" s="344"/>
      <c r="BG4" s="344"/>
      <c r="BH4" s="344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345" t="s">
        <v>227</v>
      </c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Q9" s="345"/>
      <c r="AR9" s="345"/>
      <c r="AS9" s="345"/>
      <c r="AT9" s="345"/>
      <c r="AU9" s="345"/>
      <c r="AV9" s="345"/>
      <c r="AW9" s="345"/>
      <c r="AX9" s="345"/>
      <c r="AY9" s="345"/>
      <c r="AZ9" s="345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246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 customHeight="1">
      <c r="A14" s="331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96"/>
      <c r="I14" s="96"/>
      <c r="J14" s="96"/>
      <c r="K14" s="96" t="s">
        <v>169</v>
      </c>
      <c r="L14" s="96"/>
      <c r="M14" s="96"/>
      <c r="N14" s="96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96" t="s">
        <v>174</v>
      </c>
      <c r="AG14" s="96"/>
      <c r="AH14" s="96"/>
      <c r="AI14" s="96"/>
      <c r="AJ14" s="334" t="s">
        <v>175</v>
      </c>
      <c r="AK14" s="335"/>
      <c r="AL14" s="335"/>
      <c r="AM14" s="335"/>
      <c r="AN14" s="336"/>
      <c r="AO14" s="96" t="s">
        <v>176</v>
      </c>
      <c r="AP14" s="96"/>
      <c r="AQ14" s="96"/>
      <c r="AR14" s="96"/>
      <c r="AS14" s="334" t="s">
        <v>177</v>
      </c>
      <c r="AT14" s="335"/>
      <c r="AU14" s="335"/>
      <c r="AV14" s="336"/>
      <c r="AW14" s="334" t="s">
        <v>178</v>
      </c>
      <c r="AX14" s="335"/>
      <c r="AY14" s="335"/>
      <c r="AZ14" s="335"/>
      <c r="BA14" s="336"/>
      <c r="BB14" s="96" t="s">
        <v>179</v>
      </c>
      <c r="BC14" s="341" t="s">
        <v>241</v>
      </c>
      <c r="BD14" s="341" t="s">
        <v>243</v>
      </c>
      <c r="BE14" s="341" t="s">
        <v>242</v>
      </c>
      <c r="BF14" s="348" t="s">
        <v>244</v>
      </c>
      <c r="BG14" s="341" t="s">
        <v>245</v>
      </c>
      <c r="BH14" s="341" t="s">
        <v>185</v>
      </c>
      <c r="BI14" s="341" t="s">
        <v>186</v>
      </c>
      <c r="BJ14" s="341" t="s">
        <v>166</v>
      </c>
      <c r="BK14" s="88"/>
    </row>
    <row r="15" spans="1:63" ht="15">
      <c r="A15" s="332"/>
      <c r="B15" s="97">
        <v>2</v>
      </c>
      <c r="C15" s="97">
        <f>B16+1</f>
        <v>9</v>
      </c>
      <c r="D15" s="97">
        <f>C16+1</f>
        <v>16</v>
      </c>
      <c r="E15" s="97">
        <f>D16+1</f>
        <v>23</v>
      </c>
      <c r="F15" s="97">
        <v>30</v>
      </c>
      <c r="G15" s="97">
        <v>7</v>
      </c>
      <c r="H15" s="97">
        <f>G15+7</f>
        <v>14</v>
      </c>
      <c r="I15" s="97">
        <f>H15+7</f>
        <v>21</v>
      </c>
      <c r="J15" s="97">
        <v>28</v>
      </c>
      <c r="K15" s="97">
        <v>4</v>
      </c>
      <c r="L15" s="97">
        <v>11</v>
      </c>
      <c r="M15" s="97">
        <f>L15+7</f>
        <v>18</v>
      </c>
      <c r="N15" s="97">
        <f>M15+7</f>
        <v>25</v>
      </c>
      <c r="O15" s="97">
        <v>2</v>
      </c>
      <c r="P15" s="97">
        <f>O15+7</f>
        <v>9</v>
      </c>
      <c r="Q15" s="97">
        <f>P15+7</f>
        <v>16</v>
      </c>
      <c r="R15" s="97">
        <f>Q15+7</f>
        <v>23</v>
      </c>
      <c r="S15" s="97">
        <v>30</v>
      </c>
      <c r="T15" s="97">
        <v>6</v>
      </c>
      <c r="U15" s="97">
        <f>T16+1</f>
        <v>13</v>
      </c>
      <c r="V15" s="97">
        <f>U16+1</f>
        <v>20</v>
      </c>
      <c r="W15" s="97">
        <v>27</v>
      </c>
      <c r="X15" s="97">
        <v>3</v>
      </c>
      <c r="Y15" s="97">
        <f>X16+1</f>
        <v>10</v>
      </c>
      <c r="Z15" s="97">
        <f>Y16+1</f>
        <v>17</v>
      </c>
      <c r="AA15" s="97">
        <v>24</v>
      </c>
      <c r="AB15" s="97">
        <v>3</v>
      </c>
      <c r="AC15" s="97">
        <f>AB16+1</f>
        <v>10</v>
      </c>
      <c r="AD15" s="97">
        <f>AC16+1</f>
        <v>17</v>
      </c>
      <c r="AE15" s="97">
        <f>AD16+1</f>
        <v>24</v>
      </c>
      <c r="AF15" s="97">
        <v>31</v>
      </c>
      <c r="AG15" s="97">
        <v>7</v>
      </c>
      <c r="AH15" s="97">
        <f>AG16+1</f>
        <v>14</v>
      </c>
      <c r="AI15" s="97">
        <f>AH16+1</f>
        <v>21</v>
      </c>
      <c r="AJ15" s="97">
        <v>28</v>
      </c>
      <c r="AK15" s="97">
        <v>5</v>
      </c>
      <c r="AL15" s="97">
        <f>AK16+1</f>
        <v>12</v>
      </c>
      <c r="AM15" s="97">
        <f>AL16+1</f>
        <v>19</v>
      </c>
      <c r="AN15" s="97">
        <f>AM16+1</f>
        <v>26</v>
      </c>
      <c r="AO15" s="97">
        <f>AN17+1</f>
        <v>17</v>
      </c>
      <c r="AP15" s="97">
        <f>AO16+1</f>
        <v>9</v>
      </c>
      <c r="AQ15" s="97">
        <f>AP16+1</f>
        <v>16</v>
      </c>
      <c r="AR15" s="97">
        <f>AQ16+1</f>
        <v>23</v>
      </c>
      <c r="AS15" s="97">
        <v>30</v>
      </c>
      <c r="AT15" s="97">
        <f>AS16+1</f>
        <v>7</v>
      </c>
      <c r="AU15" s="97">
        <f>AT16+1</f>
        <v>14</v>
      </c>
      <c r="AV15" s="97">
        <f>AU16+1</f>
        <v>21</v>
      </c>
      <c r="AW15" s="97">
        <f>AV16+1</f>
        <v>28</v>
      </c>
      <c r="AX15" s="97">
        <v>4</v>
      </c>
      <c r="AY15" s="97">
        <f>AX16+1</f>
        <v>11</v>
      </c>
      <c r="AZ15" s="97">
        <v>18</v>
      </c>
      <c r="BA15" s="97">
        <v>25</v>
      </c>
      <c r="BB15" s="98" t="s">
        <v>189</v>
      </c>
      <c r="BC15" s="346"/>
      <c r="BD15" s="346"/>
      <c r="BE15" s="346"/>
      <c r="BF15" s="349"/>
      <c r="BG15" s="346"/>
      <c r="BH15" s="332"/>
      <c r="BI15" s="332"/>
      <c r="BJ15" s="332"/>
      <c r="BK15" s="88"/>
    </row>
    <row r="16" spans="1:63" ht="15">
      <c r="A16" s="332"/>
      <c r="B16" s="97">
        <v>8</v>
      </c>
      <c r="C16" s="97">
        <f>C15+6</f>
        <v>15</v>
      </c>
      <c r="D16" s="97">
        <f>D15+6</f>
        <v>22</v>
      </c>
      <c r="E16" s="97">
        <f>E15+6</f>
        <v>29</v>
      </c>
      <c r="F16" s="97">
        <v>6</v>
      </c>
      <c r="G16" s="97">
        <f>G15+6</f>
        <v>13</v>
      </c>
      <c r="H16" s="97">
        <f>H15+6</f>
        <v>20</v>
      </c>
      <c r="I16" s="97">
        <f>I15+6</f>
        <v>27</v>
      </c>
      <c r="J16" s="97">
        <v>3</v>
      </c>
      <c r="K16" s="97">
        <f>K15+6</f>
        <v>10</v>
      </c>
      <c r="L16" s="97">
        <f>L15+6</f>
        <v>17</v>
      </c>
      <c r="M16" s="97">
        <f>M15+6</f>
        <v>24</v>
      </c>
      <c r="N16" s="97">
        <v>1</v>
      </c>
      <c r="O16" s="97">
        <f aca="true" t="shared" si="0" ref="O16:V16">O15+6</f>
        <v>8</v>
      </c>
      <c r="P16" s="97">
        <f t="shared" si="0"/>
        <v>15</v>
      </c>
      <c r="Q16" s="97">
        <f t="shared" si="0"/>
        <v>22</v>
      </c>
      <c r="R16" s="97">
        <f t="shared" si="0"/>
        <v>29</v>
      </c>
      <c r="S16" s="97">
        <v>5</v>
      </c>
      <c r="T16" s="97">
        <f t="shared" si="0"/>
        <v>12</v>
      </c>
      <c r="U16" s="97">
        <f t="shared" si="0"/>
        <v>19</v>
      </c>
      <c r="V16" s="97">
        <f t="shared" si="0"/>
        <v>26</v>
      </c>
      <c r="W16" s="97">
        <v>2</v>
      </c>
      <c r="X16" s="97">
        <f>X15+6</f>
        <v>9</v>
      </c>
      <c r="Y16" s="97">
        <f>Y15+6</f>
        <v>16</v>
      </c>
      <c r="Z16" s="97">
        <f>Z15+6</f>
        <v>23</v>
      </c>
      <c r="AA16" s="97">
        <v>2</v>
      </c>
      <c r="AB16" s="97">
        <f>AB15+6</f>
        <v>9</v>
      </c>
      <c r="AC16" s="97">
        <f>AC15+6</f>
        <v>16</v>
      </c>
      <c r="AD16" s="97">
        <f>AD15+6</f>
        <v>23</v>
      </c>
      <c r="AE16" s="97">
        <v>30</v>
      </c>
      <c r="AF16" s="97">
        <v>6</v>
      </c>
      <c r="AG16" s="97">
        <f>AG15+6</f>
        <v>13</v>
      </c>
      <c r="AH16" s="97">
        <f>AH15+6</f>
        <v>20</v>
      </c>
      <c r="AI16" s="97">
        <f>AI15+6</f>
        <v>27</v>
      </c>
      <c r="AJ16" s="97">
        <v>4</v>
      </c>
      <c r="AK16" s="97">
        <f>AK15+6</f>
        <v>11</v>
      </c>
      <c r="AL16" s="97">
        <f>AL15+6</f>
        <v>18</v>
      </c>
      <c r="AM16" s="97">
        <f>AM15+6</f>
        <v>25</v>
      </c>
      <c r="AN16" s="97">
        <v>1</v>
      </c>
      <c r="AO16" s="97">
        <v>8</v>
      </c>
      <c r="AP16" s="97">
        <f>AP15+6</f>
        <v>15</v>
      </c>
      <c r="AQ16" s="97">
        <f>AQ15+6</f>
        <v>22</v>
      </c>
      <c r="AR16" s="97">
        <v>29</v>
      </c>
      <c r="AS16" s="97">
        <v>6</v>
      </c>
      <c r="AT16" s="97">
        <f>AT15+6</f>
        <v>13</v>
      </c>
      <c r="AU16" s="97">
        <f>AU15+6</f>
        <v>20</v>
      </c>
      <c r="AV16" s="97">
        <f>AV15+6</f>
        <v>27</v>
      </c>
      <c r="AW16" s="97">
        <v>3</v>
      </c>
      <c r="AX16" s="97">
        <f>AX15+6</f>
        <v>10</v>
      </c>
      <c r="AY16" s="97">
        <f>AY15+6</f>
        <v>17</v>
      </c>
      <c r="AZ16" s="97">
        <f>AZ15+6</f>
        <v>24</v>
      </c>
      <c r="BA16" s="97">
        <f>BA15+6</f>
        <v>31</v>
      </c>
      <c r="BB16" s="98" t="s">
        <v>193</v>
      </c>
      <c r="BC16" s="346"/>
      <c r="BD16" s="346"/>
      <c r="BE16" s="346"/>
      <c r="BF16" s="349"/>
      <c r="BG16" s="346"/>
      <c r="BH16" s="332"/>
      <c r="BI16" s="332"/>
      <c r="BJ16" s="332"/>
      <c r="BK16" s="88"/>
    </row>
    <row r="17" spans="1:63" ht="15" customHeight="1" thickBot="1">
      <c r="A17" s="333"/>
      <c r="B17" s="168">
        <v>1</v>
      </c>
      <c r="C17" s="168">
        <f>B17+1</f>
        <v>2</v>
      </c>
      <c r="D17" s="168">
        <f aca="true" t="shared" si="1" ref="D17:S17">C17+1</f>
        <v>3</v>
      </c>
      <c r="E17" s="168">
        <f t="shared" si="1"/>
        <v>4</v>
      </c>
      <c r="F17" s="168">
        <f t="shared" si="1"/>
        <v>5</v>
      </c>
      <c r="G17" s="168">
        <f t="shared" si="1"/>
        <v>6</v>
      </c>
      <c r="H17" s="168">
        <f t="shared" si="1"/>
        <v>7</v>
      </c>
      <c r="I17" s="168">
        <f t="shared" si="1"/>
        <v>8</v>
      </c>
      <c r="J17" s="168">
        <f t="shared" si="1"/>
        <v>9</v>
      </c>
      <c r="K17" s="168">
        <f t="shared" si="1"/>
        <v>10</v>
      </c>
      <c r="L17" s="168">
        <f t="shared" si="1"/>
        <v>11</v>
      </c>
      <c r="M17" s="168">
        <f t="shared" si="1"/>
        <v>12</v>
      </c>
      <c r="N17" s="168">
        <f t="shared" si="1"/>
        <v>13</v>
      </c>
      <c r="O17" s="168">
        <f t="shared" si="1"/>
        <v>14</v>
      </c>
      <c r="P17" s="168">
        <f t="shared" si="1"/>
        <v>15</v>
      </c>
      <c r="Q17" s="168">
        <f t="shared" si="1"/>
        <v>16</v>
      </c>
      <c r="R17" s="168">
        <f t="shared" si="1"/>
        <v>17</v>
      </c>
      <c r="S17" s="168">
        <f t="shared" si="1"/>
        <v>18</v>
      </c>
      <c r="T17" s="169">
        <v>1</v>
      </c>
      <c r="U17" s="169">
        <f>T17+1</f>
        <v>2</v>
      </c>
      <c r="V17" s="169">
        <f aca="true" t="shared" si="2" ref="V17:BA17">U17+1</f>
        <v>3</v>
      </c>
      <c r="W17" s="169">
        <f t="shared" si="2"/>
        <v>4</v>
      </c>
      <c r="X17" s="169">
        <f t="shared" si="2"/>
        <v>5</v>
      </c>
      <c r="Y17" s="169">
        <v>1</v>
      </c>
      <c r="Z17" s="169">
        <f t="shared" si="2"/>
        <v>2</v>
      </c>
      <c r="AA17" s="169">
        <f t="shared" si="2"/>
        <v>3</v>
      </c>
      <c r="AB17" s="169">
        <f t="shared" si="2"/>
        <v>4</v>
      </c>
      <c r="AC17" s="169">
        <f t="shared" si="2"/>
        <v>5</v>
      </c>
      <c r="AD17" s="169">
        <f t="shared" si="2"/>
        <v>6</v>
      </c>
      <c r="AE17" s="169">
        <f t="shared" si="2"/>
        <v>7</v>
      </c>
      <c r="AF17" s="169">
        <f t="shared" si="2"/>
        <v>8</v>
      </c>
      <c r="AG17" s="169">
        <f t="shared" si="2"/>
        <v>9</v>
      </c>
      <c r="AH17" s="169">
        <f t="shared" si="2"/>
        <v>10</v>
      </c>
      <c r="AI17" s="169">
        <f t="shared" si="2"/>
        <v>11</v>
      </c>
      <c r="AJ17" s="169">
        <f t="shared" si="2"/>
        <v>12</v>
      </c>
      <c r="AK17" s="169">
        <f t="shared" si="2"/>
        <v>13</v>
      </c>
      <c r="AL17" s="169">
        <f t="shared" si="2"/>
        <v>14</v>
      </c>
      <c r="AM17" s="169">
        <f t="shared" si="2"/>
        <v>15</v>
      </c>
      <c r="AN17" s="169">
        <f t="shared" si="2"/>
        <v>16</v>
      </c>
      <c r="AO17" s="169">
        <f t="shared" si="2"/>
        <v>17</v>
      </c>
      <c r="AP17" s="169">
        <v>1</v>
      </c>
      <c r="AQ17" s="169">
        <f t="shared" si="2"/>
        <v>2</v>
      </c>
      <c r="AR17" s="169">
        <f t="shared" si="2"/>
        <v>3</v>
      </c>
      <c r="AS17" s="169">
        <f t="shared" si="2"/>
        <v>4</v>
      </c>
      <c r="AT17" s="169">
        <f t="shared" si="2"/>
        <v>5</v>
      </c>
      <c r="AU17" s="169">
        <f t="shared" si="2"/>
        <v>6</v>
      </c>
      <c r="AV17" s="169">
        <f t="shared" si="2"/>
        <v>7</v>
      </c>
      <c r="AW17" s="169">
        <f t="shared" si="2"/>
        <v>8</v>
      </c>
      <c r="AX17" s="169">
        <f t="shared" si="2"/>
        <v>9</v>
      </c>
      <c r="AY17" s="169">
        <f t="shared" si="2"/>
        <v>10</v>
      </c>
      <c r="AZ17" s="169">
        <f t="shared" si="2"/>
        <v>11</v>
      </c>
      <c r="BA17" s="169">
        <f t="shared" si="2"/>
        <v>12</v>
      </c>
      <c r="BB17" s="102" t="s">
        <v>197</v>
      </c>
      <c r="BC17" s="347"/>
      <c r="BD17" s="347"/>
      <c r="BE17" s="347"/>
      <c r="BF17" s="350"/>
      <c r="BG17" s="347"/>
      <c r="BH17" s="333"/>
      <c r="BI17" s="333"/>
      <c r="BJ17" s="333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14</v>
      </c>
      <c r="J18" s="105"/>
      <c r="K18" s="104"/>
      <c r="L18" s="104"/>
      <c r="M18" s="104"/>
      <c r="N18" s="104"/>
      <c r="O18" s="104"/>
      <c r="P18" s="138" t="s">
        <v>216</v>
      </c>
      <c r="Q18" s="138" t="s">
        <v>216</v>
      </c>
      <c r="R18" s="138" t="s">
        <v>216</v>
      </c>
      <c r="S18" s="143" t="s">
        <v>217</v>
      </c>
      <c r="T18" s="143" t="s">
        <v>217</v>
      </c>
      <c r="U18" s="143"/>
      <c r="V18" s="138"/>
      <c r="W18" s="143"/>
      <c r="X18" s="166">
        <v>8</v>
      </c>
      <c r="Y18" s="104"/>
      <c r="Z18" s="104"/>
      <c r="AA18" s="104"/>
      <c r="AB18" s="104"/>
      <c r="AC18" s="138" t="s">
        <v>216</v>
      </c>
      <c r="AD18" s="143" t="s">
        <v>217</v>
      </c>
      <c r="AE18" s="104"/>
      <c r="AF18" s="107"/>
      <c r="AG18" s="104"/>
      <c r="AH18" s="104"/>
      <c r="AI18" s="104"/>
      <c r="AJ18" s="107">
        <v>12</v>
      </c>
      <c r="AK18" s="104"/>
      <c r="AL18" s="104"/>
      <c r="AM18" s="104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08" t="s">
        <v>199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34</v>
      </c>
      <c r="BC18" s="105">
        <v>6</v>
      </c>
      <c r="BD18" s="105">
        <v>4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14</v>
      </c>
      <c r="J19" s="113"/>
      <c r="K19" s="112"/>
      <c r="L19" s="112"/>
      <c r="M19" s="112"/>
      <c r="N19" s="112"/>
      <c r="O19" s="112"/>
      <c r="P19" s="137" t="s">
        <v>216</v>
      </c>
      <c r="Q19" s="137" t="s">
        <v>216</v>
      </c>
      <c r="R19" s="137" t="s">
        <v>216</v>
      </c>
      <c r="S19" s="144" t="s">
        <v>217</v>
      </c>
      <c r="T19" s="144" t="s">
        <v>217</v>
      </c>
      <c r="U19" s="144"/>
      <c r="V19" s="137"/>
      <c r="W19" s="144"/>
      <c r="X19" s="167">
        <v>8</v>
      </c>
      <c r="Y19" s="112"/>
      <c r="Z19" s="112"/>
      <c r="AA19" s="112"/>
      <c r="AB19" s="112" t="s">
        <v>7</v>
      </c>
      <c r="AC19" s="137" t="s">
        <v>216</v>
      </c>
      <c r="AD19" s="144" t="s">
        <v>217</v>
      </c>
      <c r="AE19" s="112"/>
      <c r="AF19" s="115"/>
      <c r="AG19" s="112"/>
      <c r="AH19" s="112"/>
      <c r="AI19" s="112"/>
      <c r="AJ19" s="115">
        <v>12</v>
      </c>
      <c r="AK19" s="112"/>
      <c r="AL19" s="112"/>
      <c r="AM19" s="112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97" t="s">
        <v>199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34</v>
      </c>
      <c r="BC19" s="113">
        <v>6</v>
      </c>
      <c r="BD19" s="113">
        <v>4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14</v>
      </c>
      <c r="J20" s="113"/>
      <c r="K20" s="112"/>
      <c r="L20" s="112"/>
      <c r="M20" s="112"/>
      <c r="N20" s="112"/>
      <c r="O20" s="112"/>
      <c r="P20" s="137" t="s">
        <v>216</v>
      </c>
      <c r="Q20" s="137" t="s">
        <v>216</v>
      </c>
      <c r="R20" s="137" t="s">
        <v>216</v>
      </c>
      <c r="S20" s="144" t="s">
        <v>217</v>
      </c>
      <c r="T20" s="144" t="s">
        <v>217</v>
      </c>
      <c r="U20" s="144"/>
      <c r="V20" s="137"/>
      <c r="W20" s="144"/>
      <c r="X20" s="167">
        <v>8</v>
      </c>
      <c r="Y20" s="112"/>
      <c r="Z20" s="112"/>
      <c r="AA20" s="112"/>
      <c r="AB20" s="112"/>
      <c r="AC20" s="137" t="s">
        <v>216</v>
      </c>
      <c r="AD20" s="144" t="s">
        <v>217</v>
      </c>
      <c r="AE20" s="112"/>
      <c r="AF20" s="115"/>
      <c r="AG20" s="112"/>
      <c r="AH20" s="112"/>
      <c r="AI20" s="112"/>
      <c r="AJ20" s="115">
        <v>12</v>
      </c>
      <c r="AK20" s="112"/>
      <c r="AL20" s="112"/>
      <c r="AM20" s="112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34</v>
      </c>
      <c r="BC20" s="113">
        <v>6</v>
      </c>
      <c r="BD20" s="116"/>
      <c r="BE20" s="113">
        <v>4</v>
      </c>
      <c r="BF20" s="116"/>
      <c r="BG20" s="116"/>
      <c r="BH20" s="113">
        <v>8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14</v>
      </c>
      <c r="J21" s="113"/>
      <c r="K21" s="112"/>
      <c r="L21" s="112"/>
      <c r="M21" s="112"/>
      <c r="N21" s="112"/>
      <c r="O21" s="112"/>
      <c r="P21" s="137" t="s">
        <v>216</v>
      </c>
      <c r="Q21" s="137" t="s">
        <v>216</v>
      </c>
      <c r="R21" s="137" t="s">
        <v>216</v>
      </c>
      <c r="S21" s="144" t="s">
        <v>217</v>
      </c>
      <c r="T21" s="144" t="s">
        <v>217</v>
      </c>
      <c r="U21" s="144"/>
      <c r="V21" s="137"/>
      <c r="W21" s="144"/>
      <c r="X21" s="167">
        <v>8</v>
      </c>
      <c r="Y21" s="112"/>
      <c r="Z21" s="112"/>
      <c r="AA21" s="112"/>
      <c r="AB21" s="112"/>
      <c r="AC21" s="137" t="s">
        <v>216</v>
      </c>
      <c r="AD21" s="144" t="s">
        <v>217</v>
      </c>
      <c r="AE21" s="112"/>
      <c r="AF21" s="115"/>
      <c r="AG21" s="112"/>
      <c r="AH21" s="112"/>
      <c r="AI21" s="112"/>
      <c r="AJ21" s="115">
        <v>11</v>
      </c>
      <c r="AK21" s="112"/>
      <c r="AL21" s="112"/>
      <c r="AM21" s="112"/>
      <c r="AN21" s="114"/>
      <c r="AO21" s="114"/>
      <c r="AP21" s="114" t="s">
        <v>216</v>
      </c>
      <c r="AQ21" s="114" t="s">
        <v>216</v>
      </c>
      <c r="AR21" s="97" t="s">
        <v>187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33</v>
      </c>
      <c r="BC21" s="113">
        <v>6</v>
      </c>
      <c r="BD21" s="116"/>
      <c r="BE21" s="113">
        <v>4</v>
      </c>
      <c r="BF21" s="116"/>
      <c r="BG21" s="113">
        <v>1</v>
      </c>
      <c r="BH21" s="113">
        <v>8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>
        <v>1</v>
      </c>
      <c r="C22" s="165">
        <f>B22+1</f>
        <v>2</v>
      </c>
      <c r="D22" s="165">
        <f aca="true" t="shared" si="3" ref="D22:BA22">C22+1</f>
        <v>3</v>
      </c>
      <c r="E22" s="165">
        <f t="shared" si="3"/>
        <v>4</v>
      </c>
      <c r="F22" s="165">
        <f t="shared" si="3"/>
        <v>5</v>
      </c>
      <c r="G22" s="165">
        <f t="shared" si="3"/>
        <v>6</v>
      </c>
      <c r="H22" s="165">
        <f t="shared" si="3"/>
        <v>7</v>
      </c>
      <c r="I22" s="165">
        <f t="shared" si="3"/>
        <v>8</v>
      </c>
      <c r="J22" s="165">
        <f t="shared" si="3"/>
        <v>9</v>
      </c>
      <c r="K22" s="165">
        <f t="shared" si="3"/>
        <v>10</v>
      </c>
      <c r="L22" s="165">
        <f t="shared" si="3"/>
        <v>11</v>
      </c>
      <c r="M22" s="165">
        <f t="shared" si="3"/>
        <v>12</v>
      </c>
      <c r="N22" s="165">
        <f t="shared" si="3"/>
        <v>13</v>
      </c>
      <c r="O22" s="165">
        <f t="shared" si="3"/>
        <v>14</v>
      </c>
      <c r="P22" s="165">
        <v>1</v>
      </c>
      <c r="Q22" s="165">
        <f t="shared" si="3"/>
        <v>2</v>
      </c>
      <c r="R22" s="165">
        <f t="shared" si="3"/>
        <v>3</v>
      </c>
      <c r="S22" s="165">
        <v>1</v>
      </c>
      <c r="T22" s="165">
        <f t="shared" si="3"/>
        <v>2</v>
      </c>
      <c r="U22" s="165">
        <v>1</v>
      </c>
      <c r="V22" s="165">
        <f t="shared" si="3"/>
        <v>2</v>
      </c>
      <c r="W22" s="165">
        <f t="shared" si="3"/>
        <v>3</v>
      </c>
      <c r="X22" s="165">
        <f t="shared" si="3"/>
        <v>4</v>
      </c>
      <c r="Y22" s="165">
        <f t="shared" si="3"/>
        <v>5</v>
      </c>
      <c r="Z22" s="165">
        <f t="shared" si="3"/>
        <v>6</v>
      </c>
      <c r="AA22" s="165">
        <f t="shared" si="3"/>
        <v>7</v>
      </c>
      <c r="AB22" s="165">
        <f t="shared" si="3"/>
        <v>8</v>
      </c>
      <c r="AC22" s="165">
        <v>1</v>
      </c>
      <c r="AD22" s="165">
        <v>1</v>
      </c>
      <c r="AE22" s="165">
        <v>1</v>
      </c>
      <c r="AF22" s="165">
        <f t="shared" si="3"/>
        <v>2</v>
      </c>
      <c r="AG22" s="165">
        <f t="shared" si="3"/>
        <v>3</v>
      </c>
      <c r="AH22" s="165">
        <f t="shared" si="3"/>
        <v>4</v>
      </c>
      <c r="AI22" s="165">
        <f t="shared" si="3"/>
        <v>5</v>
      </c>
      <c r="AJ22" s="165">
        <f t="shared" si="3"/>
        <v>6</v>
      </c>
      <c r="AK22" s="165">
        <f t="shared" si="3"/>
        <v>7</v>
      </c>
      <c r="AL22" s="165">
        <f t="shared" si="3"/>
        <v>8</v>
      </c>
      <c r="AM22" s="165">
        <f t="shared" si="3"/>
        <v>9</v>
      </c>
      <c r="AN22" s="165">
        <f t="shared" si="3"/>
        <v>10</v>
      </c>
      <c r="AO22" s="165">
        <f t="shared" si="3"/>
        <v>11</v>
      </c>
      <c r="AP22" s="165">
        <v>1</v>
      </c>
      <c r="AQ22" s="165">
        <v>2</v>
      </c>
      <c r="AR22" s="165">
        <v>1</v>
      </c>
      <c r="AS22" s="165">
        <f t="shared" si="3"/>
        <v>2</v>
      </c>
      <c r="AT22" s="165">
        <f t="shared" si="3"/>
        <v>3</v>
      </c>
      <c r="AU22" s="165">
        <f t="shared" si="3"/>
        <v>4</v>
      </c>
      <c r="AV22" s="165">
        <v>1</v>
      </c>
      <c r="AW22" s="165">
        <v>1</v>
      </c>
      <c r="AX22" s="165">
        <f t="shared" si="3"/>
        <v>2</v>
      </c>
      <c r="AY22" s="165">
        <f t="shared" si="3"/>
        <v>3</v>
      </c>
      <c r="AZ22" s="165">
        <f t="shared" si="3"/>
        <v>4</v>
      </c>
      <c r="BA22" s="165">
        <f t="shared" si="3"/>
        <v>5</v>
      </c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4" ref="BB23:BI23">SUM(BB18:BB22)</f>
        <v>135</v>
      </c>
      <c r="BC23" s="121">
        <f t="shared" si="4"/>
        <v>24</v>
      </c>
      <c r="BD23" s="121">
        <f t="shared" si="4"/>
        <v>8</v>
      </c>
      <c r="BE23" s="121">
        <f t="shared" si="4"/>
        <v>8</v>
      </c>
      <c r="BF23" s="121">
        <f t="shared" si="4"/>
        <v>0</v>
      </c>
      <c r="BG23" s="121">
        <f t="shared" si="4"/>
        <v>1</v>
      </c>
      <c r="BH23" s="121">
        <f t="shared" si="4"/>
        <v>32</v>
      </c>
      <c r="BI23" s="121">
        <f t="shared" si="4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30">
    <mergeCell ref="AN4:AW4"/>
    <mergeCell ref="AN3:AW3"/>
    <mergeCell ref="R2:AA2"/>
    <mergeCell ref="A14:A17"/>
    <mergeCell ref="B1:M1"/>
    <mergeCell ref="R1:Z1"/>
    <mergeCell ref="A3:O3"/>
    <mergeCell ref="A4:O4"/>
    <mergeCell ref="R4:AA4"/>
    <mergeCell ref="R3:AA3"/>
    <mergeCell ref="AC1:AK1"/>
    <mergeCell ref="AC3:AL3"/>
    <mergeCell ref="AC2:AL2"/>
    <mergeCell ref="BJ14:BJ17"/>
    <mergeCell ref="AY2:BJ2"/>
    <mergeCell ref="BB4:BH4"/>
    <mergeCell ref="BH14:BH17"/>
    <mergeCell ref="BI14:BI17"/>
    <mergeCell ref="T9:AZ9"/>
    <mergeCell ref="AC4:AL4"/>
    <mergeCell ref="BC14:BC17"/>
    <mergeCell ref="BD14:BD17"/>
    <mergeCell ref="BE14:BE17"/>
    <mergeCell ref="BG14:BG17"/>
    <mergeCell ref="BF14:BF17"/>
    <mergeCell ref="AN1:AV1"/>
    <mergeCell ref="AN2:AW2"/>
    <mergeCell ref="AW14:BA14"/>
    <mergeCell ref="AJ14:AN14"/>
    <mergeCell ref="AS14:AV14"/>
  </mergeCells>
  <printOptions horizontalCentered="1"/>
  <pageMargins left="0.3937007874015748" right="0.3937007874015748" top="0.7874015748031497" bottom="0.3937007874015748" header="0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R59"/>
  <sheetViews>
    <sheetView showZeros="0" zoomScaleSheetLayoutView="54" zoomScalePageLayoutView="69" workbookViewId="0" topLeftCell="A25">
      <selection activeCell="B4" sqref="B4:K4"/>
    </sheetView>
  </sheetViews>
  <sheetFormatPr defaultColWidth="9.00390625" defaultRowHeight="12.75"/>
  <cols>
    <col min="1" max="1" width="4.375" style="0" customWidth="1"/>
    <col min="2" max="2" width="8.625" style="0" customWidth="1"/>
    <col min="3" max="46" width="5.125" style="0" customWidth="1"/>
    <col min="47" max="47" width="6.375" style="0" customWidth="1"/>
    <col min="48" max="55" width="5.125" style="0" customWidth="1"/>
    <col min="56" max="56" width="3.125" style="0" customWidth="1"/>
    <col min="57" max="57" width="3.25390625" style="0" customWidth="1"/>
    <col min="58" max="58" width="2.00390625" style="0" customWidth="1"/>
    <col min="59" max="61" width="3.75390625" style="0" customWidth="1"/>
  </cols>
  <sheetData>
    <row r="1" spans="46:54" ht="12.75">
      <c r="AT1" s="376"/>
      <c r="AU1" s="376"/>
      <c r="AV1" s="376"/>
      <c r="AW1" s="376"/>
      <c r="AX1" s="376"/>
      <c r="AY1" s="376"/>
      <c r="AZ1" s="376"/>
      <c r="BA1" s="376"/>
      <c r="BB1" s="376"/>
    </row>
    <row r="3" spans="2:61" ht="33.75" customHeight="1">
      <c r="B3" s="447" t="s">
        <v>479</v>
      </c>
      <c r="C3" s="447"/>
      <c r="D3" s="447"/>
      <c r="E3" s="447"/>
      <c r="F3" s="447"/>
      <c r="G3" s="447"/>
      <c r="H3" s="447"/>
      <c r="I3" s="447"/>
      <c r="J3" s="447"/>
      <c r="K3" s="447"/>
      <c r="L3" s="382" t="s">
        <v>477</v>
      </c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382"/>
      <c r="AI3" s="382"/>
      <c r="AJ3" s="382"/>
      <c r="AK3" s="382"/>
      <c r="AL3" s="382"/>
      <c r="AM3" s="382"/>
      <c r="AN3" s="382"/>
      <c r="AO3" s="382"/>
      <c r="AP3" s="226"/>
      <c r="AQ3" s="226"/>
      <c r="AT3" s="383" t="s">
        <v>479</v>
      </c>
      <c r="AU3" s="383"/>
      <c r="AV3" s="383"/>
      <c r="AW3" s="383"/>
      <c r="AX3" s="383"/>
      <c r="AY3" s="383"/>
      <c r="AZ3" s="383"/>
      <c r="BA3" s="383"/>
      <c r="BB3" s="383"/>
      <c r="BC3" s="208"/>
      <c r="BD3" s="225"/>
      <c r="BE3" s="226"/>
      <c r="BI3" s="226"/>
    </row>
    <row r="4" spans="2:57" ht="22.5" customHeight="1">
      <c r="B4" s="448" t="s">
        <v>485</v>
      </c>
      <c r="C4" s="448"/>
      <c r="D4" s="448"/>
      <c r="E4" s="448"/>
      <c r="F4" s="448"/>
      <c r="G4" s="448"/>
      <c r="H4" s="448"/>
      <c r="I4" s="448"/>
      <c r="J4" s="448"/>
      <c r="K4" s="448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1"/>
      <c r="X4" s="451"/>
      <c r="Y4" s="451"/>
      <c r="Z4" s="451"/>
      <c r="AA4" s="451"/>
      <c r="AB4" s="451"/>
      <c r="AC4" s="451"/>
      <c r="AD4" s="451"/>
      <c r="AE4" s="451"/>
      <c r="AF4" s="451"/>
      <c r="AG4" s="451"/>
      <c r="AH4" s="451"/>
      <c r="AI4" s="451"/>
      <c r="AJ4" s="451"/>
      <c r="AK4" s="451"/>
      <c r="AL4" s="451"/>
      <c r="AM4" s="451"/>
      <c r="AN4" s="451"/>
      <c r="AO4" s="451"/>
      <c r="AP4" s="49"/>
      <c r="AQ4" s="49"/>
      <c r="AT4" s="379" t="s">
        <v>487</v>
      </c>
      <c r="AU4" s="379"/>
      <c r="AV4" s="379"/>
      <c r="AW4" s="379"/>
      <c r="AX4" s="379"/>
      <c r="AY4" s="379"/>
      <c r="AZ4" s="379"/>
      <c r="BA4" s="379"/>
      <c r="BB4" s="244"/>
      <c r="BE4" s="49"/>
    </row>
    <row r="5" spans="2:57" ht="26.25" customHeight="1">
      <c r="B5" s="241" t="s">
        <v>481</v>
      </c>
      <c r="C5" s="242"/>
      <c r="D5" s="240"/>
      <c r="E5" s="240"/>
      <c r="F5" s="242"/>
      <c r="G5" s="243"/>
      <c r="H5" s="242"/>
      <c r="I5" s="242"/>
      <c r="J5" s="242"/>
      <c r="K5" s="242"/>
      <c r="L5" s="380" t="s">
        <v>478</v>
      </c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380"/>
      <c r="AM5" s="380"/>
      <c r="AN5" s="380"/>
      <c r="AO5" s="380"/>
      <c r="AT5" s="252" t="s">
        <v>488</v>
      </c>
      <c r="AU5" s="252"/>
      <c r="AV5" s="252"/>
      <c r="AW5" s="252"/>
      <c r="AX5" s="252"/>
      <c r="AY5" s="252"/>
      <c r="AZ5" s="252"/>
      <c r="BA5" s="252"/>
      <c r="BB5" s="252"/>
      <c r="BC5" s="197"/>
      <c r="BD5" s="197"/>
      <c r="BE5" s="197"/>
    </row>
    <row r="6" spans="2:57" ht="30.75" customHeight="1">
      <c r="B6" s="377" t="s">
        <v>480</v>
      </c>
      <c r="C6" s="377"/>
      <c r="D6" s="377"/>
      <c r="E6" s="377"/>
      <c r="F6" s="377"/>
      <c r="G6" s="377"/>
      <c r="H6" s="377"/>
      <c r="I6" s="207" t="s">
        <v>263</v>
      </c>
      <c r="J6" s="207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49"/>
      <c r="AJ6" s="49"/>
      <c r="AK6" s="49"/>
      <c r="AL6" s="49"/>
      <c r="AM6" s="49"/>
      <c r="AN6" s="49"/>
      <c r="AO6" s="49"/>
      <c r="AP6" s="49"/>
      <c r="AQ6" s="49"/>
      <c r="AT6" s="252" t="s">
        <v>264</v>
      </c>
      <c r="AU6" s="252"/>
      <c r="AV6" s="252"/>
      <c r="AW6" s="252"/>
      <c r="AX6" s="252"/>
      <c r="AY6" s="252"/>
      <c r="AZ6" s="252"/>
      <c r="BA6" s="252"/>
      <c r="BB6" s="209"/>
      <c r="BC6" s="209"/>
      <c r="BE6" s="49"/>
    </row>
    <row r="7" spans="2:55" ht="30.75" customHeight="1">
      <c r="B7" s="327" t="s">
        <v>483</v>
      </c>
      <c r="K7" s="450" t="s">
        <v>476</v>
      </c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0"/>
      <c r="AK7" s="450"/>
      <c r="AL7" s="450"/>
      <c r="AM7" s="450"/>
      <c r="AN7" s="450"/>
      <c r="AO7" s="450"/>
      <c r="AP7" s="228"/>
      <c r="AQ7" s="228"/>
      <c r="AR7" s="228"/>
      <c r="AS7" s="228"/>
      <c r="AT7" s="228"/>
      <c r="AU7" s="384"/>
      <c r="AV7" s="384"/>
      <c r="AW7" s="228"/>
      <c r="AX7" s="228"/>
      <c r="AY7" s="228"/>
      <c r="AZ7" s="228"/>
      <c r="BA7" s="49"/>
      <c r="BB7" s="49"/>
      <c r="BC7" s="226"/>
    </row>
    <row r="8" spans="2:55" ht="24" customHeight="1">
      <c r="B8" s="325" t="s">
        <v>484</v>
      </c>
      <c r="C8" s="212"/>
      <c r="D8" s="212"/>
      <c r="E8" s="197"/>
      <c r="F8" s="197"/>
      <c r="G8" s="197"/>
      <c r="H8" s="197"/>
      <c r="I8" s="197"/>
      <c r="J8" s="197"/>
      <c r="K8" s="247" t="s">
        <v>465</v>
      </c>
      <c r="L8" s="197"/>
      <c r="M8" s="197"/>
      <c r="N8" s="197"/>
      <c r="O8" s="245"/>
      <c r="P8" s="245"/>
      <c r="Q8" s="245"/>
      <c r="R8" s="245"/>
      <c r="S8" s="245"/>
      <c r="T8" s="245"/>
      <c r="U8" s="453" t="s">
        <v>466</v>
      </c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245"/>
      <c r="AH8" s="245"/>
      <c r="AI8" s="245"/>
      <c r="AJ8" s="245"/>
      <c r="AK8" s="253"/>
      <c r="AL8" s="253"/>
      <c r="AQ8" s="229" t="s">
        <v>491</v>
      </c>
      <c r="AR8" s="49"/>
      <c r="AS8" s="49"/>
      <c r="AT8" s="49"/>
      <c r="AU8" s="49"/>
      <c r="AV8" s="550" t="s">
        <v>489</v>
      </c>
      <c r="AW8" s="550"/>
      <c r="AX8" s="550"/>
      <c r="AY8" s="550"/>
      <c r="AZ8" s="550"/>
      <c r="BA8" s="550"/>
      <c r="BB8" s="550"/>
      <c r="BC8" s="226"/>
    </row>
    <row r="9" spans="2:55" ht="13.5" customHeight="1">
      <c r="B9" s="549" t="s">
        <v>486</v>
      </c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378" t="s">
        <v>469</v>
      </c>
      <c r="P9" s="378"/>
      <c r="Q9" s="378"/>
      <c r="R9" s="378"/>
      <c r="S9" s="378"/>
      <c r="T9" s="378"/>
      <c r="U9" s="378"/>
      <c r="V9" s="378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T9" s="381" t="s">
        <v>490</v>
      </c>
      <c r="AU9" s="381"/>
      <c r="AV9" s="381"/>
      <c r="AW9" s="381"/>
      <c r="AX9" s="381"/>
      <c r="AY9" s="381"/>
      <c r="AZ9" s="381"/>
      <c r="BC9" s="226"/>
    </row>
    <row r="10" spans="2:52" ht="21" customHeight="1">
      <c r="B10" s="203" t="s">
        <v>482</v>
      </c>
      <c r="C10" s="326"/>
      <c r="D10" s="326"/>
      <c r="E10" s="326"/>
      <c r="F10" s="326"/>
      <c r="G10" s="326"/>
      <c r="H10" s="326"/>
      <c r="I10" s="197"/>
      <c r="J10" s="197"/>
      <c r="K10" s="247" t="s">
        <v>464</v>
      </c>
      <c r="L10" s="197"/>
      <c r="M10" s="197"/>
      <c r="N10" s="197"/>
      <c r="O10" s="245"/>
      <c r="P10" s="245"/>
      <c r="Q10" s="245"/>
      <c r="R10" s="245"/>
      <c r="S10" s="245"/>
      <c r="T10" s="245"/>
      <c r="U10" s="453" t="s">
        <v>475</v>
      </c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245"/>
      <c r="AH10" s="245"/>
      <c r="AI10" s="245"/>
      <c r="AJ10" s="245"/>
      <c r="AK10" s="253"/>
      <c r="AL10" s="253"/>
      <c r="AN10" s="229"/>
      <c r="AO10" s="49"/>
      <c r="AP10" s="49"/>
      <c r="AQ10" s="229" t="s">
        <v>492</v>
      </c>
      <c r="AR10" s="49"/>
      <c r="AS10" s="49"/>
      <c r="AT10" s="49"/>
      <c r="AU10" s="49"/>
      <c r="AV10" s="49"/>
      <c r="AW10" s="49"/>
      <c r="AX10" s="49"/>
      <c r="AY10" s="49"/>
      <c r="AZ10" s="49"/>
    </row>
    <row r="11" spans="3:52" ht="14.25" customHeight="1"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378" t="s">
        <v>467</v>
      </c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78"/>
      <c r="AB11" s="378"/>
      <c r="AC11" s="378"/>
      <c r="AD11" s="378"/>
      <c r="AE11" s="378"/>
      <c r="AF11" s="378"/>
      <c r="AG11" s="378"/>
      <c r="AH11" s="378"/>
      <c r="AI11" s="378"/>
      <c r="AJ11" s="378"/>
      <c r="AK11" s="378"/>
      <c r="AL11" s="378"/>
      <c r="AT11" s="381" t="s">
        <v>490</v>
      </c>
      <c r="AU11" s="381"/>
      <c r="AV11" s="381"/>
      <c r="AW11" s="381"/>
      <c r="AX11" s="381"/>
      <c r="AY11" s="381"/>
      <c r="AZ11" s="381"/>
    </row>
    <row r="12" spans="2:68" ht="22.5" customHeight="1">
      <c r="B12" s="211"/>
      <c r="C12" s="212"/>
      <c r="D12" s="212"/>
      <c r="E12" s="197"/>
      <c r="F12" s="197"/>
      <c r="G12" s="197"/>
      <c r="H12" s="197"/>
      <c r="I12" s="197"/>
      <c r="J12" s="197"/>
      <c r="K12" s="247" t="s">
        <v>463</v>
      </c>
      <c r="L12" s="197"/>
      <c r="M12" s="197"/>
      <c r="N12" s="197"/>
      <c r="O12" s="245"/>
      <c r="P12" s="245"/>
      <c r="Q12" s="245"/>
      <c r="R12" s="245"/>
      <c r="S12" s="245"/>
      <c r="T12" s="245"/>
      <c r="U12" s="456" t="s">
        <v>474</v>
      </c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245"/>
      <c r="AH12" s="245"/>
      <c r="AI12" s="245"/>
      <c r="AJ12" s="245"/>
      <c r="AK12" s="253"/>
      <c r="AL12" s="253"/>
      <c r="AN12" s="229"/>
      <c r="AO12" s="49"/>
      <c r="AP12" s="49"/>
      <c r="AQ12" s="229" t="s">
        <v>495</v>
      </c>
      <c r="AR12" s="49"/>
      <c r="AS12" s="49"/>
      <c r="AT12" s="49"/>
      <c r="AU12" s="552" t="s">
        <v>496</v>
      </c>
      <c r="AV12" s="457"/>
      <c r="AW12" s="457"/>
      <c r="AX12" s="457"/>
      <c r="AY12" s="457"/>
      <c r="AZ12" s="457"/>
      <c r="BA12" s="49"/>
      <c r="BF12" s="385"/>
      <c r="BG12" s="376"/>
      <c r="BH12" s="376"/>
      <c r="BI12" s="376"/>
      <c r="BJ12" s="376"/>
      <c r="BK12" s="376"/>
      <c r="BL12" s="376"/>
      <c r="BM12" s="376"/>
      <c r="BN12" s="376"/>
      <c r="BO12" s="376"/>
      <c r="BP12" s="376"/>
    </row>
    <row r="13" spans="3:68" ht="15" customHeight="1"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378" t="s">
        <v>468</v>
      </c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P13" s="239"/>
      <c r="AT13" s="381" t="s">
        <v>497</v>
      </c>
      <c r="AU13" s="381"/>
      <c r="AV13" s="381"/>
      <c r="AW13" s="381"/>
      <c r="AX13" s="381"/>
      <c r="AY13" s="381"/>
      <c r="AZ13" s="381"/>
      <c r="BI13" s="381"/>
      <c r="BJ13" s="381"/>
      <c r="BK13" s="381"/>
      <c r="BL13" s="381"/>
      <c r="BM13" s="381"/>
      <c r="BN13" s="381"/>
      <c r="BO13" s="381"/>
      <c r="BP13" s="381"/>
    </row>
    <row r="14" spans="2:68" ht="20.25" customHeight="1">
      <c r="B14" s="211"/>
      <c r="C14" s="212"/>
      <c r="D14" s="212"/>
      <c r="E14" s="197"/>
      <c r="F14" s="197"/>
      <c r="G14" s="197"/>
      <c r="H14" s="197"/>
      <c r="I14" s="197"/>
      <c r="J14" s="197"/>
      <c r="K14" s="247" t="s">
        <v>462</v>
      </c>
      <c r="L14" s="197"/>
      <c r="M14" s="197"/>
      <c r="N14" s="197"/>
      <c r="O14" s="245"/>
      <c r="P14" s="245"/>
      <c r="Q14" s="245"/>
      <c r="R14" s="245"/>
      <c r="S14" s="245"/>
      <c r="T14" s="245"/>
      <c r="U14" s="453" t="s">
        <v>473</v>
      </c>
      <c r="V14" s="453"/>
      <c r="W14" s="453"/>
      <c r="X14" s="453"/>
      <c r="Y14" s="453"/>
      <c r="Z14" s="453"/>
      <c r="AA14" s="453"/>
      <c r="AB14" s="453"/>
      <c r="AC14" s="453"/>
      <c r="AD14" s="453"/>
      <c r="AE14" s="453"/>
      <c r="AF14" s="453"/>
      <c r="AG14" s="245"/>
      <c r="AH14" s="245"/>
      <c r="AI14" s="245"/>
      <c r="AJ14" s="245"/>
      <c r="AK14" s="253"/>
      <c r="AL14" s="253"/>
      <c r="AP14" s="239"/>
      <c r="AQ14" s="229" t="s">
        <v>493</v>
      </c>
      <c r="AR14" s="49"/>
      <c r="AS14" s="49"/>
      <c r="AT14" s="49"/>
      <c r="AU14" s="551" t="s">
        <v>494</v>
      </c>
      <c r="AV14" s="49"/>
      <c r="AW14" s="49"/>
      <c r="AX14" s="49"/>
      <c r="AY14" s="49"/>
      <c r="AZ14" s="49"/>
      <c r="BF14" s="385"/>
      <c r="BG14" s="376"/>
      <c r="BH14" s="376"/>
      <c r="BI14" s="376"/>
      <c r="BJ14" s="376"/>
      <c r="BK14" s="376"/>
      <c r="BL14" s="376"/>
      <c r="BM14" s="376"/>
      <c r="BN14" s="376"/>
      <c r="BO14" s="376"/>
      <c r="BP14" s="376"/>
    </row>
    <row r="15" spans="3:67" ht="14.25" customHeight="1"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378" t="s">
        <v>470</v>
      </c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78"/>
      <c r="AA15" s="378"/>
      <c r="AB15" s="378"/>
      <c r="AC15" s="378"/>
      <c r="AD15" s="378"/>
      <c r="AE15" s="378"/>
      <c r="AF15" s="378"/>
      <c r="AG15" s="378"/>
      <c r="AH15" s="378"/>
      <c r="AI15" s="378"/>
      <c r="AJ15" s="378"/>
      <c r="AK15" s="378"/>
      <c r="AL15" s="378"/>
      <c r="AS15" s="386" t="s">
        <v>498</v>
      </c>
      <c r="AT15" s="386"/>
      <c r="AU15" s="386"/>
      <c r="AV15" s="386"/>
      <c r="AW15" s="386"/>
      <c r="AX15" s="386"/>
      <c r="AY15" s="386"/>
      <c r="AZ15" s="386"/>
      <c r="BI15" s="381"/>
      <c r="BJ15" s="381"/>
      <c r="BK15" s="381"/>
      <c r="BL15" s="381"/>
      <c r="BM15" s="381"/>
      <c r="BN15" s="381"/>
      <c r="BO15" s="381"/>
    </row>
    <row r="16" spans="2:67" ht="23.25" customHeight="1">
      <c r="B16" s="213"/>
      <c r="C16" s="212"/>
      <c r="D16" s="212"/>
      <c r="E16" s="212"/>
      <c r="F16" s="249"/>
      <c r="G16" s="250"/>
      <c r="H16" s="250"/>
      <c r="I16" s="250"/>
      <c r="J16" s="250"/>
      <c r="K16" s="248" t="s">
        <v>461</v>
      </c>
      <c r="L16" s="250"/>
      <c r="M16" s="250"/>
      <c r="N16" s="250"/>
      <c r="O16" s="246"/>
      <c r="P16" s="246"/>
      <c r="Q16" s="246"/>
      <c r="R16" s="246"/>
      <c r="S16" s="246"/>
      <c r="T16" s="246"/>
      <c r="U16" s="455" t="s">
        <v>472</v>
      </c>
      <c r="V16" s="455"/>
      <c r="W16" s="455"/>
      <c r="X16" s="455"/>
      <c r="Y16" s="455"/>
      <c r="Z16" s="455"/>
      <c r="AA16" s="455"/>
      <c r="AB16" s="455"/>
      <c r="AC16" s="455"/>
      <c r="AD16" s="455"/>
      <c r="AE16" s="455"/>
      <c r="AF16" s="455"/>
      <c r="AG16" s="246"/>
      <c r="AH16" s="246"/>
      <c r="AI16" s="246"/>
      <c r="AJ16" s="246"/>
      <c r="AK16" s="253"/>
      <c r="AL16" s="253"/>
      <c r="AS16" s="386"/>
      <c r="AT16" s="386"/>
      <c r="AU16" s="386"/>
      <c r="AV16" s="386"/>
      <c r="AW16" s="386"/>
      <c r="AX16" s="386"/>
      <c r="AY16" s="386"/>
      <c r="AZ16" s="386"/>
      <c r="BF16" s="385"/>
      <c r="BG16" s="376"/>
      <c r="BH16" s="376"/>
      <c r="BI16" s="376"/>
      <c r="BJ16" s="376"/>
      <c r="BK16" s="376"/>
      <c r="BL16" s="376"/>
      <c r="BM16" s="376"/>
      <c r="BN16" s="376"/>
      <c r="BO16" s="376"/>
    </row>
    <row r="17" spans="3:67" ht="15.75" customHeight="1"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378" t="s">
        <v>471</v>
      </c>
      <c r="P17" s="378"/>
      <c r="Q17" s="378"/>
      <c r="R17" s="378"/>
      <c r="S17" s="378"/>
      <c r="T17" s="378"/>
      <c r="U17" s="378"/>
      <c r="V17" s="378"/>
      <c r="W17" s="378"/>
      <c r="X17" s="378"/>
      <c r="Y17" s="378"/>
      <c r="Z17" s="378"/>
      <c r="AA17" s="378"/>
      <c r="AB17" s="378"/>
      <c r="AC17" s="378"/>
      <c r="AD17" s="378"/>
      <c r="AE17" s="378"/>
      <c r="AF17" s="378"/>
      <c r="AG17" s="378"/>
      <c r="AH17" s="378"/>
      <c r="AI17" s="378"/>
      <c r="AJ17" s="378"/>
      <c r="AK17" s="378"/>
      <c r="AL17" s="378"/>
      <c r="BH17" s="386"/>
      <c r="BI17" s="386"/>
      <c r="BJ17" s="386"/>
      <c r="BK17" s="386"/>
      <c r="BL17" s="386"/>
      <c r="BM17" s="386"/>
      <c r="BN17" s="386"/>
      <c r="BO17" s="386"/>
    </row>
    <row r="18" spans="60:67" ht="12.75">
      <c r="BH18" s="386"/>
      <c r="BI18" s="386"/>
      <c r="BJ18" s="386"/>
      <c r="BK18" s="386"/>
      <c r="BL18" s="386"/>
      <c r="BM18" s="386"/>
      <c r="BN18" s="386"/>
      <c r="BO18" s="386"/>
    </row>
    <row r="19" spans="2:54" ht="22.5" customHeight="1">
      <c r="B19" s="449" t="s">
        <v>449</v>
      </c>
      <c r="C19" s="449"/>
      <c r="D19" s="449"/>
      <c r="E19" s="449"/>
      <c r="F19" s="449"/>
      <c r="G19" s="449"/>
      <c r="H19" s="449"/>
      <c r="I19" s="449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  <c r="U19" s="449"/>
      <c r="V19" s="449"/>
      <c r="W19" s="449"/>
      <c r="X19" s="449"/>
      <c r="Y19" s="449"/>
      <c r="Z19" s="449"/>
      <c r="AA19" s="449"/>
      <c r="AB19" s="449"/>
      <c r="AC19" s="449"/>
      <c r="AD19" s="449"/>
      <c r="AE19" s="449"/>
      <c r="AF19" s="449"/>
      <c r="AG19" s="449"/>
      <c r="AH19" s="449"/>
      <c r="AI19" s="449"/>
      <c r="AJ19" s="449"/>
      <c r="AK19" s="449"/>
      <c r="AL19" s="449"/>
      <c r="AM19" s="449"/>
      <c r="AN19" s="449"/>
      <c r="AO19" s="449"/>
      <c r="AP19" s="449"/>
      <c r="AQ19" s="449"/>
      <c r="AR19" s="449"/>
      <c r="AS19" s="449"/>
      <c r="AT19" s="449"/>
      <c r="AU19" s="449"/>
      <c r="AV19" s="449"/>
      <c r="AW19" s="449"/>
      <c r="AX19" s="449"/>
      <c r="AY19" s="449"/>
      <c r="AZ19" s="449"/>
      <c r="BA19" s="449"/>
      <c r="BB19" s="449"/>
    </row>
    <row r="20" ht="13.5" thickBot="1"/>
    <row r="21" spans="2:54" ht="18.75">
      <c r="B21" s="403" t="s">
        <v>422</v>
      </c>
      <c r="C21" s="351" t="s">
        <v>423</v>
      </c>
      <c r="D21" s="352"/>
      <c r="E21" s="352"/>
      <c r="F21" s="352"/>
      <c r="G21" s="353"/>
      <c r="H21" s="354" t="s">
        <v>424</v>
      </c>
      <c r="I21" s="352"/>
      <c r="J21" s="352"/>
      <c r="K21" s="352"/>
      <c r="L21" s="353"/>
      <c r="M21" s="354" t="s">
        <v>425</v>
      </c>
      <c r="N21" s="352"/>
      <c r="O21" s="352"/>
      <c r="P21" s="353"/>
      <c r="Q21" s="354" t="s">
        <v>426</v>
      </c>
      <c r="R21" s="352"/>
      <c r="S21" s="352"/>
      <c r="T21" s="353"/>
      <c r="U21" s="354" t="s">
        <v>427</v>
      </c>
      <c r="V21" s="352"/>
      <c r="W21" s="352"/>
      <c r="X21" s="352"/>
      <c r="Y21" s="353"/>
      <c r="Z21" s="354" t="s">
        <v>428</v>
      </c>
      <c r="AA21" s="352"/>
      <c r="AB21" s="352"/>
      <c r="AC21" s="353"/>
      <c r="AD21" s="354" t="s">
        <v>429</v>
      </c>
      <c r="AE21" s="352"/>
      <c r="AF21" s="352"/>
      <c r="AG21" s="353"/>
      <c r="AH21" s="354" t="s">
        <v>430</v>
      </c>
      <c r="AI21" s="352"/>
      <c r="AJ21" s="352"/>
      <c r="AK21" s="353"/>
      <c r="AL21" s="354" t="s">
        <v>431</v>
      </c>
      <c r="AM21" s="352"/>
      <c r="AN21" s="352"/>
      <c r="AO21" s="352"/>
      <c r="AP21" s="353"/>
      <c r="AQ21" s="354" t="s">
        <v>432</v>
      </c>
      <c r="AR21" s="352"/>
      <c r="AS21" s="352"/>
      <c r="AT21" s="355"/>
      <c r="AU21" s="351" t="s">
        <v>433</v>
      </c>
      <c r="AV21" s="352"/>
      <c r="AW21" s="352"/>
      <c r="AX21" s="353"/>
      <c r="AY21" s="354" t="s">
        <v>434</v>
      </c>
      <c r="AZ21" s="352"/>
      <c r="BA21" s="352"/>
      <c r="BB21" s="355"/>
    </row>
    <row r="22" spans="2:54" ht="16.5" customHeight="1">
      <c r="B22" s="404"/>
      <c r="C22" s="281">
        <v>1</v>
      </c>
      <c r="D22" s="281">
        <v>2</v>
      </c>
      <c r="E22" s="282">
        <v>3</v>
      </c>
      <c r="F22" s="281">
        <v>4</v>
      </c>
      <c r="G22" s="282">
        <v>5</v>
      </c>
      <c r="H22" s="281">
        <v>6</v>
      </c>
      <c r="I22" s="282">
        <v>7</v>
      </c>
      <c r="J22" s="281">
        <v>8</v>
      </c>
      <c r="K22" s="282">
        <v>9</v>
      </c>
      <c r="L22" s="281">
        <v>10</v>
      </c>
      <c r="M22" s="282">
        <v>11</v>
      </c>
      <c r="N22" s="281">
        <v>12</v>
      </c>
      <c r="O22" s="282">
        <v>13</v>
      </c>
      <c r="P22" s="281">
        <v>14</v>
      </c>
      <c r="Q22" s="282">
        <v>15</v>
      </c>
      <c r="R22" s="281">
        <v>16</v>
      </c>
      <c r="S22" s="282">
        <v>17</v>
      </c>
      <c r="T22" s="281">
        <v>18</v>
      </c>
      <c r="U22" s="282">
        <v>19</v>
      </c>
      <c r="V22" s="281">
        <v>20</v>
      </c>
      <c r="W22" s="282">
        <v>21</v>
      </c>
      <c r="X22" s="281">
        <v>22</v>
      </c>
      <c r="Y22" s="282">
        <v>23</v>
      </c>
      <c r="Z22" s="281">
        <v>24</v>
      </c>
      <c r="AA22" s="282">
        <v>25</v>
      </c>
      <c r="AB22" s="281">
        <v>26</v>
      </c>
      <c r="AC22" s="282">
        <v>27</v>
      </c>
      <c r="AD22" s="281">
        <v>28</v>
      </c>
      <c r="AE22" s="282">
        <v>29</v>
      </c>
      <c r="AF22" s="281">
        <v>30</v>
      </c>
      <c r="AG22" s="282">
        <v>31</v>
      </c>
      <c r="AH22" s="281">
        <v>32</v>
      </c>
      <c r="AI22" s="282">
        <v>33</v>
      </c>
      <c r="AJ22" s="281">
        <v>34</v>
      </c>
      <c r="AK22" s="282">
        <v>35</v>
      </c>
      <c r="AL22" s="281">
        <v>36</v>
      </c>
      <c r="AM22" s="282">
        <v>37</v>
      </c>
      <c r="AN22" s="281">
        <v>38</v>
      </c>
      <c r="AO22" s="282">
        <v>39</v>
      </c>
      <c r="AP22" s="281">
        <v>40</v>
      </c>
      <c r="AQ22" s="282">
        <v>41</v>
      </c>
      <c r="AR22" s="281">
        <v>42</v>
      </c>
      <c r="AS22" s="282">
        <v>43</v>
      </c>
      <c r="AT22" s="281">
        <v>44</v>
      </c>
      <c r="AU22" s="282">
        <v>45</v>
      </c>
      <c r="AV22" s="281">
        <v>46</v>
      </c>
      <c r="AW22" s="282">
        <v>47</v>
      </c>
      <c r="AX22" s="281">
        <v>48</v>
      </c>
      <c r="AY22" s="282">
        <v>49</v>
      </c>
      <c r="AZ22" s="281">
        <v>50</v>
      </c>
      <c r="BA22" s="282">
        <v>51</v>
      </c>
      <c r="BB22" s="281">
        <v>52</v>
      </c>
    </row>
    <row r="23" spans="2:54" ht="16.5" customHeight="1">
      <c r="B23" s="405"/>
      <c r="C23" s="274">
        <v>29</v>
      </c>
      <c r="D23" s="230">
        <v>5</v>
      </c>
      <c r="E23" s="230">
        <v>12</v>
      </c>
      <c r="F23" s="230">
        <v>19</v>
      </c>
      <c r="G23" s="230">
        <v>26</v>
      </c>
      <c r="H23" s="230">
        <v>3</v>
      </c>
      <c r="I23" s="230">
        <v>10</v>
      </c>
      <c r="J23" s="230">
        <v>17</v>
      </c>
      <c r="K23" s="230">
        <v>24</v>
      </c>
      <c r="L23" s="230">
        <v>31</v>
      </c>
      <c r="M23" s="230">
        <v>7</v>
      </c>
      <c r="N23" s="230">
        <v>14</v>
      </c>
      <c r="O23" s="230">
        <v>21</v>
      </c>
      <c r="P23" s="230">
        <v>28</v>
      </c>
      <c r="Q23" s="230">
        <v>5</v>
      </c>
      <c r="R23" s="230">
        <v>12</v>
      </c>
      <c r="S23" s="230">
        <v>19</v>
      </c>
      <c r="T23" s="230">
        <v>26</v>
      </c>
      <c r="U23" s="230">
        <v>2</v>
      </c>
      <c r="V23" s="230">
        <v>9</v>
      </c>
      <c r="W23" s="230">
        <v>16</v>
      </c>
      <c r="X23" s="230">
        <v>23</v>
      </c>
      <c r="Y23" s="230">
        <v>30</v>
      </c>
      <c r="Z23" s="230">
        <v>6</v>
      </c>
      <c r="AA23" s="230">
        <v>13</v>
      </c>
      <c r="AB23" s="230">
        <v>20</v>
      </c>
      <c r="AC23" s="230">
        <v>27</v>
      </c>
      <c r="AD23" s="230">
        <v>6</v>
      </c>
      <c r="AE23" s="275">
        <v>13</v>
      </c>
      <c r="AF23" s="230">
        <v>20</v>
      </c>
      <c r="AG23" s="230">
        <v>27</v>
      </c>
      <c r="AH23" s="230">
        <v>3</v>
      </c>
      <c r="AI23" s="230">
        <v>10</v>
      </c>
      <c r="AJ23" s="230">
        <v>17</v>
      </c>
      <c r="AK23" s="230">
        <v>24</v>
      </c>
      <c r="AL23" s="230">
        <v>1</v>
      </c>
      <c r="AM23" s="230">
        <v>8</v>
      </c>
      <c r="AN23" s="230">
        <v>15</v>
      </c>
      <c r="AO23" s="230">
        <v>22</v>
      </c>
      <c r="AP23" s="230">
        <v>29</v>
      </c>
      <c r="AQ23" s="230">
        <v>5</v>
      </c>
      <c r="AR23" s="230">
        <v>12</v>
      </c>
      <c r="AS23" s="276">
        <v>19</v>
      </c>
      <c r="AT23" s="274">
        <v>26</v>
      </c>
      <c r="AU23" s="230">
        <v>3</v>
      </c>
      <c r="AV23" s="230">
        <v>10</v>
      </c>
      <c r="AW23" s="230">
        <v>17</v>
      </c>
      <c r="AX23" s="230">
        <v>24</v>
      </c>
      <c r="AY23" s="230">
        <v>31</v>
      </c>
      <c r="AZ23" s="230">
        <v>7</v>
      </c>
      <c r="BA23" s="230">
        <v>14</v>
      </c>
      <c r="BB23" s="276">
        <v>21</v>
      </c>
    </row>
    <row r="24" spans="2:54" ht="16.5" customHeight="1" thickBot="1">
      <c r="B24" s="406"/>
      <c r="C24" s="277">
        <v>4</v>
      </c>
      <c r="D24" s="278">
        <v>11</v>
      </c>
      <c r="E24" s="278">
        <v>18</v>
      </c>
      <c r="F24" s="278">
        <v>25</v>
      </c>
      <c r="G24" s="278">
        <v>2</v>
      </c>
      <c r="H24" s="278">
        <v>7</v>
      </c>
      <c r="I24" s="278">
        <v>16</v>
      </c>
      <c r="J24" s="278">
        <v>23</v>
      </c>
      <c r="K24" s="278">
        <v>30</v>
      </c>
      <c r="L24" s="278">
        <v>6</v>
      </c>
      <c r="M24" s="278">
        <v>13</v>
      </c>
      <c r="N24" s="278">
        <v>20</v>
      </c>
      <c r="O24" s="278">
        <v>27</v>
      </c>
      <c r="P24" s="278">
        <v>4</v>
      </c>
      <c r="Q24" s="278">
        <v>11</v>
      </c>
      <c r="R24" s="278">
        <v>18</v>
      </c>
      <c r="S24" s="278">
        <v>25</v>
      </c>
      <c r="T24" s="278">
        <v>1</v>
      </c>
      <c r="U24" s="278">
        <v>8</v>
      </c>
      <c r="V24" s="278">
        <v>15</v>
      </c>
      <c r="W24" s="278">
        <v>22</v>
      </c>
      <c r="X24" s="278">
        <v>29</v>
      </c>
      <c r="Y24" s="278">
        <v>5</v>
      </c>
      <c r="Z24" s="278">
        <v>12</v>
      </c>
      <c r="AA24" s="278">
        <v>19</v>
      </c>
      <c r="AB24" s="278">
        <v>26</v>
      </c>
      <c r="AC24" s="278">
        <v>5</v>
      </c>
      <c r="AD24" s="278">
        <v>12</v>
      </c>
      <c r="AE24" s="279">
        <v>19</v>
      </c>
      <c r="AF24" s="278">
        <v>26</v>
      </c>
      <c r="AG24" s="278">
        <v>2</v>
      </c>
      <c r="AH24" s="278">
        <v>9</v>
      </c>
      <c r="AI24" s="278">
        <v>16</v>
      </c>
      <c r="AJ24" s="278">
        <v>23</v>
      </c>
      <c r="AK24" s="278">
        <v>30</v>
      </c>
      <c r="AL24" s="278">
        <v>7</v>
      </c>
      <c r="AM24" s="278">
        <v>14</v>
      </c>
      <c r="AN24" s="278">
        <v>21</v>
      </c>
      <c r="AO24" s="278">
        <v>28</v>
      </c>
      <c r="AP24" s="278">
        <v>4</v>
      </c>
      <c r="AQ24" s="278">
        <v>11</v>
      </c>
      <c r="AR24" s="278">
        <v>18</v>
      </c>
      <c r="AS24" s="280">
        <v>25</v>
      </c>
      <c r="AT24" s="277">
        <v>2</v>
      </c>
      <c r="AU24" s="278">
        <v>9</v>
      </c>
      <c r="AV24" s="278">
        <v>16</v>
      </c>
      <c r="AW24" s="278">
        <v>23</v>
      </c>
      <c r="AX24" s="278">
        <v>30</v>
      </c>
      <c r="AY24" s="278">
        <v>6</v>
      </c>
      <c r="AZ24" s="278">
        <v>13</v>
      </c>
      <c r="BA24" s="278">
        <v>20</v>
      </c>
      <c r="BB24" s="280">
        <v>27</v>
      </c>
    </row>
    <row r="25" spans="2:54" ht="18.75">
      <c r="B25" s="260" t="s">
        <v>198</v>
      </c>
      <c r="C25" s="261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 t="s">
        <v>442</v>
      </c>
      <c r="T25" s="232" t="s">
        <v>217</v>
      </c>
      <c r="U25" s="232" t="s">
        <v>261</v>
      </c>
      <c r="V25" s="232" t="s">
        <v>261</v>
      </c>
      <c r="W25" s="232" t="s">
        <v>261</v>
      </c>
      <c r="X25" s="204" t="s">
        <v>195</v>
      </c>
      <c r="Y25" s="232" t="s">
        <v>195</v>
      </c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 t="s">
        <v>442</v>
      </c>
      <c r="AO25" s="232" t="s">
        <v>261</v>
      </c>
      <c r="AP25" s="232" t="s">
        <v>261</v>
      </c>
      <c r="AQ25" s="232" t="s">
        <v>261</v>
      </c>
      <c r="AR25" s="234" t="s">
        <v>440</v>
      </c>
      <c r="AS25" s="234" t="s">
        <v>440</v>
      </c>
      <c r="AT25" s="204" t="s">
        <v>195</v>
      </c>
      <c r="AU25" s="232" t="s">
        <v>195</v>
      </c>
      <c r="AV25" s="232" t="s">
        <v>195</v>
      </c>
      <c r="AW25" s="232" t="s">
        <v>195</v>
      </c>
      <c r="AX25" s="232" t="s">
        <v>195</v>
      </c>
      <c r="AY25" s="232" t="s">
        <v>195</v>
      </c>
      <c r="AZ25" s="232" t="s">
        <v>195</v>
      </c>
      <c r="BA25" s="232" t="s">
        <v>195</v>
      </c>
      <c r="BB25" s="262" t="s">
        <v>195</v>
      </c>
    </row>
    <row r="26" spans="2:54" ht="18.75">
      <c r="B26" s="227" t="s">
        <v>200</v>
      </c>
      <c r="C26" s="233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2" t="s">
        <v>442</v>
      </c>
      <c r="T26" s="234" t="s">
        <v>217</v>
      </c>
      <c r="U26" s="234" t="s">
        <v>261</v>
      </c>
      <c r="V26" s="234" t="s">
        <v>261</v>
      </c>
      <c r="W26" s="234" t="s">
        <v>261</v>
      </c>
      <c r="X26" s="234" t="s">
        <v>195</v>
      </c>
      <c r="Y26" s="234" t="s">
        <v>195</v>
      </c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2" t="s">
        <v>442</v>
      </c>
      <c r="AO26" s="234" t="s">
        <v>261</v>
      </c>
      <c r="AP26" s="234" t="s">
        <v>261</v>
      </c>
      <c r="AQ26" s="234" t="s">
        <v>261</v>
      </c>
      <c r="AR26" s="234" t="s">
        <v>440</v>
      </c>
      <c r="AS26" s="234" t="s">
        <v>440</v>
      </c>
      <c r="AT26" s="234" t="s">
        <v>195</v>
      </c>
      <c r="AU26" s="234" t="s">
        <v>195</v>
      </c>
      <c r="AV26" s="234" t="s">
        <v>195</v>
      </c>
      <c r="AW26" s="234" t="s">
        <v>195</v>
      </c>
      <c r="AX26" s="234" t="s">
        <v>195</v>
      </c>
      <c r="AY26" s="234" t="s">
        <v>195</v>
      </c>
      <c r="AZ26" s="234" t="s">
        <v>195</v>
      </c>
      <c r="BA26" s="234" t="s">
        <v>195</v>
      </c>
      <c r="BB26" s="235" t="s">
        <v>195</v>
      </c>
    </row>
    <row r="27" spans="2:54" ht="18.75">
      <c r="B27" s="227" t="s">
        <v>265</v>
      </c>
      <c r="C27" s="233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2" t="s">
        <v>442</v>
      </c>
      <c r="T27" s="234" t="s">
        <v>217</v>
      </c>
      <c r="U27" s="234" t="s">
        <v>261</v>
      </c>
      <c r="V27" s="234" t="s">
        <v>261</v>
      </c>
      <c r="W27" s="234" t="s">
        <v>261</v>
      </c>
      <c r="X27" s="234" t="s">
        <v>195</v>
      </c>
      <c r="Y27" s="234" t="s">
        <v>195</v>
      </c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2" t="s">
        <v>442</v>
      </c>
      <c r="AO27" s="234" t="s">
        <v>261</v>
      </c>
      <c r="AP27" s="234" t="s">
        <v>261</v>
      </c>
      <c r="AQ27" s="234" t="s">
        <v>261</v>
      </c>
      <c r="AR27" s="234" t="s">
        <v>440</v>
      </c>
      <c r="AS27" s="234" t="s">
        <v>440</v>
      </c>
      <c r="AT27" s="234" t="s">
        <v>195</v>
      </c>
      <c r="AU27" s="234" t="s">
        <v>195</v>
      </c>
      <c r="AV27" s="234" t="s">
        <v>195</v>
      </c>
      <c r="AW27" s="234" t="s">
        <v>195</v>
      </c>
      <c r="AX27" s="234" t="s">
        <v>195</v>
      </c>
      <c r="AY27" s="234" t="s">
        <v>195</v>
      </c>
      <c r="AZ27" s="234" t="s">
        <v>195</v>
      </c>
      <c r="BA27" s="234" t="s">
        <v>195</v>
      </c>
      <c r="BB27" s="235" t="s">
        <v>195</v>
      </c>
    </row>
    <row r="28" spans="2:54" ht="19.5" thickBot="1">
      <c r="B28" s="263" t="s">
        <v>266</v>
      </c>
      <c r="C28" s="264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32" t="s">
        <v>442</v>
      </c>
      <c r="T28" s="265" t="s">
        <v>217</v>
      </c>
      <c r="U28" s="265" t="s">
        <v>261</v>
      </c>
      <c r="V28" s="265" t="s">
        <v>261</v>
      </c>
      <c r="W28" s="265" t="s">
        <v>261</v>
      </c>
      <c r="X28" s="265" t="s">
        <v>195</v>
      </c>
      <c r="Y28" s="265" t="s">
        <v>195</v>
      </c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32" t="s">
        <v>442</v>
      </c>
      <c r="AK28" s="265" t="s">
        <v>261</v>
      </c>
      <c r="AL28" s="265" t="s">
        <v>261</v>
      </c>
      <c r="AM28" s="266" t="s">
        <v>440</v>
      </c>
      <c r="AN28" s="265" t="s">
        <v>440</v>
      </c>
      <c r="AO28" s="265" t="s">
        <v>437</v>
      </c>
      <c r="AP28" s="265" t="s">
        <v>437</v>
      </c>
      <c r="AQ28" s="265" t="s">
        <v>437</v>
      </c>
      <c r="AR28" s="265" t="s">
        <v>437</v>
      </c>
      <c r="AS28" s="265" t="s">
        <v>262</v>
      </c>
      <c r="AU28" s="265"/>
      <c r="AV28" s="265"/>
      <c r="AW28" s="265"/>
      <c r="AX28" s="265"/>
      <c r="AY28" s="265"/>
      <c r="AZ28" s="265"/>
      <c r="BA28" s="265"/>
      <c r="BB28" s="267"/>
    </row>
    <row r="29" spans="2:54" ht="18.75">
      <c r="B29" s="223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</row>
    <row r="30" spans="2:54" ht="18.75">
      <c r="B30" s="198" t="s">
        <v>447</v>
      </c>
      <c r="C30" s="222"/>
      <c r="D30" s="222"/>
      <c r="E30" s="222"/>
      <c r="F30" s="230"/>
      <c r="G30" s="231" t="s">
        <v>260</v>
      </c>
      <c r="H30" s="214" t="s">
        <v>435</v>
      </c>
      <c r="I30" s="214"/>
      <c r="J30" s="214"/>
      <c r="K30" s="214"/>
      <c r="L30" s="214"/>
      <c r="M30" s="214"/>
      <c r="N30" s="214"/>
      <c r="O30" s="214" t="s">
        <v>442</v>
      </c>
      <c r="P30" s="204" t="s">
        <v>260</v>
      </c>
      <c r="Q30" s="214" t="s">
        <v>441</v>
      </c>
      <c r="R30" s="214"/>
      <c r="S30" s="214"/>
      <c r="T30" s="214"/>
      <c r="U30" s="214"/>
      <c r="V30" s="214"/>
      <c r="W30" s="214"/>
      <c r="X30" s="204" t="s">
        <v>440</v>
      </c>
      <c r="Y30" s="204" t="s">
        <v>260</v>
      </c>
      <c r="Z30" s="402" t="s">
        <v>439</v>
      </c>
      <c r="AA30" s="402"/>
      <c r="AB30" s="402"/>
      <c r="AC30" s="214"/>
      <c r="AD30" s="212"/>
      <c r="AE30" s="212"/>
      <c r="AF30" s="204" t="s">
        <v>437</v>
      </c>
      <c r="AG30" s="204" t="s">
        <v>260</v>
      </c>
      <c r="AH30" s="214" t="s">
        <v>438</v>
      </c>
      <c r="AI30" s="214"/>
      <c r="AJ30" s="214"/>
      <c r="AK30" s="214"/>
      <c r="AL30" s="214"/>
      <c r="AM30" s="214"/>
      <c r="AN30" s="219"/>
      <c r="AO30" s="221"/>
      <c r="AP30" s="220"/>
      <c r="AQ30" s="220"/>
      <c r="AR30" s="219"/>
      <c r="AZ30" s="219"/>
      <c r="BA30" s="219"/>
      <c r="BB30" s="129"/>
    </row>
    <row r="31" spans="2:54" ht="18.75">
      <c r="B31" s="216"/>
      <c r="C31" s="217"/>
      <c r="D31" s="217"/>
      <c r="E31" s="217"/>
      <c r="F31" s="212" t="s">
        <v>446</v>
      </c>
      <c r="G31" s="214" t="s">
        <v>260</v>
      </c>
      <c r="H31" s="214" t="s">
        <v>445</v>
      </c>
      <c r="I31" s="214"/>
      <c r="J31" s="214"/>
      <c r="K31" s="214"/>
      <c r="L31" s="214"/>
      <c r="M31" s="212"/>
      <c r="N31" s="214"/>
      <c r="O31" s="204" t="s">
        <v>261</v>
      </c>
      <c r="P31" s="204" t="s">
        <v>260</v>
      </c>
      <c r="Q31" s="214" t="s">
        <v>443</v>
      </c>
      <c r="R31" s="214"/>
      <c r="S31" s="214"/>
      <c r="T31" s="214"/>
      <c r="U31" s="214"/>
      <c r="V31" s="214"/>
      <c r="W31" s="214"/>
      <c r="X31" s="204" t="s">
        <v>195</v>
      </c>
      <c r="Y31" s="204" t="s">
        <v>260</v>
      </c>
      <c r="Z31" s="402" t="s">
        <v>444</v>
      </c>
      <c r="AA31" s="402"/>
      <c r="AB31" s="402"/>
      <c r="AC31" s="214"/>
      <c r="AD31" s="212"/>
      <c r="AE31" s="212"/>
      <c r="AF31" s="204" t="s">
        <v>262</v>
      </c>
      <c r="AG31" s="204" t="s">
        <v>260</v>
      </c>
      <c r="AH31" s="214" t="s">
        <v>436</v>
      </c>
      <c r="AI31" s="214"/>
      <c r="AJ31" s="214"/>
      <c r="AK31" s="214"/>
      <c r="AL31" s="214"/>
      <c r="AM31" s="214"/>
      <c r="AN31" s="219"/>
      <c r="AO31" s="221"/>
      <c r="AP31" s="220"/>
      <c r="AQ31" s="220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129"/>
    </row>
    <row r="32" spans="2:53" ht="18.75">
      <c r="B32" s="216"/>
      <c r="C32" s="217"/>
      <c r="D32" s="217"/>
      <c r="E32" s="217"/>
      <c r="F32" s="204"/>
      <c r="G32" s="204"/>
      <c r="H32" s="214"/>
      <c r="I32" s="214"/>
      <c r="J32" s="214"/>
      <c r="K32" s="214"/>
      <c r="L32" s="214"/>
      <c r="M32" s="214"/>
      <c r="N32" s="214"/>
      <c r="O32" s="199"/>
      <c r="P32" s="204"/>
      <c r="Q32" s="204"/>
      <c r="R32" s="214"/>
      <c r="S32" s="214"/>
      <c r="T32" s="214"/>
      <c r="U32" s="214"/>
      <c r="V32" s="214"/>
      <c r="W32" s="214"/>
      <c r="X32" s="214"/>
      <c r="Y32" s="204"/>
      <c r="Z32" s="204"/>
      <c r="AA32" s="214"/>
      <c r="AB32" s="214"/>
      <c r="AC32" s="214"/>
      <c r="AD32" s="214"/>
      <c r="AE32" s="214"/>
      <c r="AF32" s="214"/>
      <c r="AG32" s="214"/>
      <c r="AH32" s="199"/>
      <c r="AI32" s="202"/>
      <c r="AJ32" s="20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199"/>
      <c r="AY32" s="202"/>
      <c r="AZ32" s="204"/>
      <c r="BA32" s="215"/>
    </row>
    <row r="33" spans="2:53" ht="18.75">
      <c r="B33" s="216"/>
      <c r="C33" s="217"/>
      <c r="D33" s="217"/>
      <c r="E33" s="217"/>
      <c r="F33" s="204"/>
      <c r="G33" s="204"/>
      <c r="H33" s="214"/>
      <c r="I33" s="214"/>
      <c r="J33" s="214"/>
      <c r="K33" s="214"/>
      <c r="L33" s="214"/>
      <c r="M33" s="214"/>
      <c r="N33" s="214"/>
      <c r="O33" s="199"/>
      <c r="P33" s="204"/>
      <c r="Q33" s="204"/>
      <c r="R33" s="214"/>
      <c r="S33" s="214"/>
      <c r="T33" s="214"/>
      <c r="U33" s="214"/>
      <c r="V33" s="214"/>
      <c r="W33" s="214"/>
      <c r="X33" s="214"/>
      <c r="Y33" s="204"/>
      <c r="Z33" s="204"/>
      <c r="AA33" s="214"/>
      <c r="AB33" s="214"/>
      <c r="AC33" s="214"/>
      <c r="AD33" s="214"/>
      <c r="AE33" s="214"/>
      <c r="AF33" s="214"/>
      <c r="AG33" s="214"/>
      <c r="AH33" s="199"/>
      <c r="AI33" s="202"/>
      <c r="AJ33" s="20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199"/>
      <c r="AY33" s="202"/>
      <c r="AZ33" s="204"/>
      <c r="BA33" s="215"/>
    </row>
    <row r="34" spans="2:68" ht="18.75">
      <c r="B34" s="216"/>
      <c r="C34" s="217"/>
      <c r="D34" s="217"/>
      <c r="E34" s="217"/>
      <c r="F34" s="204"/>
      <c r="G34" s="204"/>
      <c r="H34" s="204"/>
      <c r="I34" s="214"/>
      <c r="J34" s="214"/>
      <c r="K34" s="214"/>
      <c r="L34" s="214"/>
      <c r="M34" s="214"/>
      <c r="N34" s="214"/>
      <c r="O34" s="214"/>
      <c r="P34" s="214"/>
      <c r="Q34" s="214"/>
      <c r="R34" s="215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204"/>
      <c r="AD34" s="204"/>
      <c r="AE34" s="214"/>
      <c r="AF34" s="214"/>
      <c r="AG34" s="214"/>
      <c r="AH34" s="214"/>
      <c r="AI34" s="214"/>
      <c r="AJ34" s="214"/>
      <c r="AK34" s="214"/>
      <c r="AL34" s="215"/>
      <c r="AM34" s="204"/>
      <c r="AN34" s="204"/>
      <c r="AO34" s="214"/>
      <c r="AP34" s="214"/>
      <c r="AQ34" s="214"/>
      <c r="AR34" s="214"/>
      <c r="AS34" s="214"/>
      <c r="AT34" s="214"/>
      <c r="AU34" s="214"/>
      <c r="AV34" s="199"/>
      <c r="AW34" s="199"/>
      <c r="AX34" s="202"/>
      <c r="AY34" s="20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199"/>
      <c r="BN34" s="202"/>
      <c r="BO34" s="204"/>
      <c r="BP34" s="215"/>
    </row>
    <row r="35" spans="2:70" ht="20.25">
      <c r="B35" s="454" t="s">
        <v>458</v>
      </c>
      <c r="C35" s="454"/>
      <c r="D35" s="454"/>
      <c r="E35" s="454"/>
      <c r="F35" s="454"/>
      <c r="G35" s="454"/>
      <c r="H35" s="454"/>
      <c r="I35" s="454"/>
      <c r="J35" s="454"/>
      <c r="K35" s="454"/>
      <c r="L35" s="454"/>
      <c r="M35" s="454"/>
      <c r="N35" s="454"/>
      <c r="O35" s="454"/>
      <c r="P35" s="454"/>
      <c r="Q35" s="454"/>
      <c r="R35" s="454"/>
      <c r="S35" s="218"/>
      <c r="T35" s="256"/>
      <c r="U35" s="256"/>
      <c r="V35" s="256"/>
      <c r="W35" s="454" t="s">
        <v>460</v>
      </c>
      <c r="X35" s="454"/>
      <c r="Y35" s="454"/>
      <c r="Z35" s="454"/>
      <c r="AA35" s="454"/>
      <c r="AB35" s="454"/>
      <c r="AC35" s="454"/>
      <c r="AD35" s="454"/>
      <c r="AE35" s="454"/>
      <c r="AF35" s="454"/>
      <c r="AG35" s="454"/>
      <c r="AH35" s="454"/>
      <c r="AI35" s="226"/>
      <c r="AJ35" s="226"/>
      <c r="AK35" s="226"/>
      <c r="AL35" s="538" t="s">
        <v>448</v>
      </c>
      <c r="AM35" s="538"/>
      <c r="AN35" s="538"/>
      <c r="AO35" s="538"/>
      <c r="AP35" s="538"/>
      <c r="AQ35" s="538"/>
      <c r="AR35" s="538"/>
      <c r="AS35" s="538"/>
      <c r="AT35" s="538"/>
      <c r="AU35" s="538"/>
      <c r="AV35" s="538"/>
      <c r="AW35" s="538"/>
      <c r="AX35" s="538"/>
      <c r="AY35" s="538"/>
      <c r="AZ35" s="226"/>
      <c r="BA35" s="226"/>
      <c r="BB35" s="226"/>
      <c r="BC35" s="218"/>
      <c r="BD35" s="218"/>
      <c r="BE35" s="218"/>
      <c r="BF35" s="218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</row>
    <row r="36" spans="2:70" ht="19.5" thickBot="1">
      <c r="B36" s="213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</row>
    <row r="37" spans="2:51" ht="12.75" customHeight="1">
      <c r="B37" s="403" t="s">
        <v>422</v>
      </c>
      <c r="C37" s="364" t="s">
        <v>455</v>
      </c>
      <c r="D37" s="365"/>
      <c r="E37" s="364" t="s">
        <v>441</v>
      </c>
      <c r="F37" s="365"/>
      <c r="G37" s="364" t="s">
        <v>443</v>
      </c>
      <c r="H37" s="365"/>
      <c r="I37" s="370" t="s">
        <v>439</v>
      </c>
      <c r="J37" s="371"/>
      <c r="K37" s="364" t="s">
        <v>438</v>
      </c>
      <c r="L37" s="365"/>
      <c r="M37" s="364" t="s">
        <v>436</v>
      </c>
      <c r="N37" s="365"/>
      <c r="O37" s="370" t="s">
        <v>444</v>
      </c>
      <c r="P37" s="371"/>
      <c r="Q37" s="364" t="s">
        <v>454</v>
      </c>
      <c r="R37" s="365"/>
      <c r="S37" s="195"/>
      <c r="W37" s="396" t="s">
        <v>450</v>
      </c>
      <c r="X37" s="397"/>
      <c r="Y37" s="397"/>
      <c r="Z37" s="397"/>
      <c r="AA37" s="397"/>
      <c r="AB37" s="397"/>
      <c r="AC37" s="397"/>
      <c r="AD37" s="397"/>
      <c r="AE37" s="397"/>
      <c r="AF37" s="387" t="s">
        <v>451</v>
      </c>
      <c r="AG37" s="387" t="s">
        <v>452</v>
      </c>
      <c r="AH37" s="412" t="s">
        <v>453</v>
      </c>
      <c r="AL37" s="420" t="s">
        <v>457</v>
      </c>
      <c r="AM37" s="421"/>
      <c r="AN37" s="421"/>
      <c r="AO37" s="421"/>
      <c r="AP37" s="421"/>
      <c r="AQ37" s="421"/>
      <c r="AR37" s="421"/>
      <c r="AS37" s="421"/>
      <c r="AT37" s="421"/>
      <c r="AU37" s="421"/>
      <c r="AV37" s="421"/>
      <c r="AW37" s="422"/>
      <c r="AX37" s="390" t="s">
        <v>451</v>
      </c>
      <c r="AY37" s="391"/>
    </row>
    <row r="38" spans="2:51" ht="59.25" customHeight="1">
      <c r="B38" s="404"/>
      <c r="C38" s="366"/>
      <c r="D38" s="367"/>
      <c r="E38" s="366"/>
      <c r="F38" s="367"/>
      <c r="G38" s="366"/>
      <c r="H38" s="367"/>
      <c r="I38" s="372"/>
      <c r="J38" s="373"/>
      <c r="K38" s="366"/>
      <c r="L38" s="367"/>
      <c r="M38" s="366"/>
      <c r="N38" s="367"/>
      <c r="O38" s="372"/>
      <c r="P38" s="373"/>
      <c r="Q38" s="366"/>
      <c r="R38" s="367"/>
      <c r="S38" s="195"/>
      <c r="W38" s="398"/>
      <c r="X38" s="399"/>
      <c r="Y38" s="399"/>
      <c r="Z38" s="399"/>
      <c r="AA38" s="399"/>
      <c r="AB38" s="399"/>
      <c r="AC38" s="399"/>
      <c r="AD38" s="399"/>
      <c r="AE38" s="399"/>
      <c r="AF38" s="388"/>
      <c r="AG38" s="388"/>
      <c r="AH38" s="413"/>
      <c r="AL38" s="423"/>
      <c r="AM38" s="424"/>
      <c r="AN38" s="424"/>
      <c r="AO38" s="424"/>
      <c r="AP38" s="424"/>
      <c r="AQ38" s="424"/>
      <c r="AR38" s="424"/>
      <c r="AS38" s="424"/>
      <c r="AT38" s="424"/>
      <c r="AU38" s="424"/>
      <c r="AV38" s="424"/>
      <c r="AW38" s="425"/>
      <c r="AX38" s="392"/>
      <c r="AY38" s="393"/>
    </row>
    <row r="39" spans="2:51" ht="17.25" customHeight="1">
      <c r="B39" s="405"/>
      <c r="C39" s="366"/>
      <c r="D39" s="367"/>
      <c r="E39" s="366"/>
      <c r="F39" s="367"/>
      <c r="G39" s="366"/>
      <c r="H39" s="367"/>
      <c r="I39" s="372"/>
      <c r="J39" s="373"/>
      <c r="K39" s="366"/>
      <c r="L39" s="367"/>
      <c r="M39" s="366"/>
      <c r="N39" s="367"/>
      <c r="O39" s="372"/>
      <c r="P39" s="373"/>
      <c r="Q39" s="366"/>
      <c r="R39" s="367"/>
      <c r="S39" s="195"/>
      <c r="W39" s="398"/>
      <c r="X39" s="399"/>
      <c r="Y39" s="399"/>
      <c r="Z39" s="399"/>
      <c r="AA39" s="399"/>
      <c r="AB39" s="399"/>
      <c r="AC39" s="399"/>
      <c r="AD39" s="399"/>
      <c r="AE39" s="399"/>
      <c r="AF39" s="388"/>
      <c r="AG39" s="388"/>
      <c r="AH39" s="413"/>
      <c r="AL39" s="423"/>
      <c r="AM39" s="424"/>
      <c r="AN39" s="424"/>
      <c r="AO39" s="424"/>
      <c r="AP39" s="424"/>
      <c r="AQ39" s="424"/>
      <c r="AR39" s="424"/>
      <c r="AS39" s="424"/>
      <c r="AT39" s="424"/>
      <c r="AU39" s="424"/>
      <c r="AV39" s="424"/>
      <c r="AW39" s="425"/>
      <c r="AX39" s="392"/>
      <c r="AY39" s="393"/>
    </row>
    <row r="40" spans="2:51" ht="39" customHeight="1" thickBot="1">
      <c r="B40" s="406"/>
      <c r="C40" s="368"/>
      <c r="D40" s="369"/>
      <c r="E40" s="368"/>
      <c r="F40" s="369"/>
      <c r="G40" s="368"/>
      <c r="H40" s="369"/>
      <c r="I40" s="374"/>
      <c r="J40" s="375"/>
      <c r="K40" s="368"/>
      <c r="L40" s="369"/>
      <c r="M40" s="368"/>
      <c r="N40" s="369"/>
      <c r="O40" s="374"/>
      <c r="P40" s="375"/>
      <c r="Q40" s="368"/>
      <c r="R40" s="369"/>
      <c r="S40" s="195"/>
      <c r="W40" s="400"/>
      <c r="X40" s="401"/>
      <c r="Y40" s="401"/>
      <c r="Z40" s="401"/>
      <c r="AA40" s="401"/>
      <c r="AB40" s="401"/>
      <c r="AC40" s="401"/>
      <c r="AD40" s="401"/>
      <c r="AE40" s="401"/>
      <c r="AF40" s="389"/>
      <c r="AG40" s="389"/>
      <c r="AH40" s="414"/>
      <c r="AL40" s="426"/>
      <c r="AM40" s="427"/>
      <c r="AN40" s="427"/>
      <c r="AO40" s="427"/>
      <c r="AP40" s="427"/>
      <c r="AQ40" s="427"/>
      <c r="AR40" s="427"/>
      <c r="AS40" s="427"/>
      <c r="AT40" s="427"/>
      <c r="AU40" s="427"/>
      <c r="AV40" s="427"/>
      <c r="AW40" s="428"/>
      <c r="AX40" s="394"/>
      <c r="AY40" s="395"/>
    </row>
    <row r="41" spans="2:51" ht="30" customHeight="1" thickBot="1">
      <c r="B41" s="236" t="s">
        <v>198</v>
      </c>
      <c r="C41" s="407">
        <v>30</v>
      </c>
      <c r="D41" s="408"/>
      <c r="E41" s="445">
        <v>2</v>
      </c>
      <c r="F41" s="408"/>
      <c r="G41" s="445">
        <v>6</v>
      </c>
      <c r="H41" s="408"/>
      <c r="I41" s="445">
        <v>2</v>
      </c>
      <c r="J41" s="408"/>
      <c r="K41" s="445"/>
      <c r="L41" s="408"/>
      <c r="M41" s="445"/>
      <c r="N41" s="408"/>
      <c r="O41" s="445">
        <v>12</v>
      </c>
      <c r="P41" s="452"/>
      <c r="Q41" s="415">
        <f>SUM(C41:P41)</f>
        <v>52</v>
      </c>
      <c r="R41" s="416"/>
      <c r="S41" s="196"/>
      <c r="W41" s="417" t="s">
        <v>346</v>
      </c>
      <c r="X41" s="418"/>
      <c r="Y41" s="418"/>
      <c r="Z41" s="418"/>
      <c r="AA41" s="418"/>
      <c r="AB41" s="418"/>
      <c r="AC41" s="418"/>
      <c r="AD41" s="418"/>
      <c r="AE41" s="419"/>
      <c r="AF41" s="270">
        <v>2</v>
      </c>
      <c r="AG41" s="270">
        <v>2</v>
      </c>
      <c r="AH41" s="271">
        <v>3</v>
      </c>
      <c r="AL41" s="361" t="s">
        <v>456</v>
      </c>
      <c r="AM41" s="362"/>
      <c r="AN41" s="362"/>
      <c r="AO41" s="362"/>
      <c r="AP41" s="362"/>
      <c r="AQ41" s="362"/>
      <c r="AR41" s="362"/>
      <c r="AS41" s="362"/>
      <c r="AT41" s="362"/>
      <c r="AU41" s="362"/>
      <c r="AV41" s="362"/>
      <c r="AW41" s="363"/>
      <c r="AX41" s="429">
        <v>8</v>
      </c>
      <c r="AY41" s="430"/>
    </row>
    <row r="42" spans="2:51" ht="26.25" customHeight="1" thickBot="1">
      <c r="B42" s="237" t="s">
        <v>200</v>
      </c>
      <c r="C42" s="411">
        <v>30</v>
      </c>
      <c r="D42" s="409"/>
      <c r="E42" s="409">
        <v>2</v>
      </c>
      <c r="F42" s="409"/>
      <c r="G42" s="409">
        <v>6</v>
      </c>
      <c r="H42" s="409"/>
      <c r="I42" s="409">
        <v>2</v>
      </c>
      <c r="J42" s="409"/>
      <c r="K42" s="409"/>
      <c r="L42" s="409"/>
      <c r="M42" s="409"/>
      <c r="N42" s="409"/>
      <c r="O42" s="409">
        <v>12</v>
      </c>
      <c r="P42" s="438"/>
      <c r="Q42" s="415">
        <f>SUM(C42:P42)</f>
        <v>52</v>
      </c>
      <c r="R42" s="416"/>
      <c r="S42" s="196"/>
      <c r="W42" s="434" t="s">
        <v>459</v>
      </c>
      <c r="X42" s="435"/>
      <c r="Y42" s="435"/>
      <c r="Z42" s="435"/>
      <c r="AA42" s="435"/>
      <c r="AB42" s="435"/>
      <c r="AC42" s="435"/>
      <c r="AD42" s="435"/>
      <c r="AE42" s="436"/>
      <c r="AF42" s="272">
        <v>4</v>
      </c>
      <c r="AG42" s="272">
        <v>2</v>
      </c>
      <c r="AH42" s="273">
        <v>3</v>
      </c>
      <c r="AL42" s="356"/>
      <c r="AM42" s="357"/>
      <c r="AN42" s="357"/>
      <c r="AO42" s="357"/>
      <c r="AP42" s="357"/>
      <c r="AQ42" s="357"/>
      <c r="AR42" s="357"/>
      <c r="AS42" s="357"/>
      <c r="AT42" s="357"/>
      <c r="AU42" s="357"/>
      <c r="AV42" s="357"/>
      <c r="AW42" s="358"/>
      <c r="AX42" s="359"/>
      <c r="AY42" s="360"/>
    </row>
    <row r="43" spans="2:51" ht="24.75" customHeight="1" thickBot="1">
      <c r="B43" s="237" t="s">
        <v>201</v>
      </c>
      <c r="C43" s="411">
        <v>30</v>
      </c>
      <c r="D43" s="409"/>
      <c r="E43" s="409">
        <v>2</v>
      </c>
      <c r="F43" s="409"/>
      <c r="G43" s="409">
        <v>6</v>
      </c>
      <c r="H43" s="409"/>
      <c r="I43" s="409">
        <v>2</v>
      </c>
      <c r="J43" s="409"/>
      <c r="K43" s="409"/>
      <c r="L43" s="409"/>
      <c r="M43" s="409"/>
      <c r="N43" s="409"/>
      <c r="O43" s="409">
        <v>12</v>
      </c>
      <c r="P43" s="438"/>
      <c r="Q43" s="415">
        <f>SUM(C43:P43)</f>
        <v>52</v>
      </c>
      <c r="R43" s="416"/>
      <c r="S43" s="196"/>
      <c r="W43" s="539" t="s">
        <v>345</v>
      </c>
      <c r="X43" s="540"/>
      <c r="Y43" s="540"/>
      <c r="Z43" s="540"/>
      <c r="AA43" s="540"/>
      <c r="AB43" s="540"/>
      <c r="AC43" s="540"/>
      <c r="AD43" s="540"/>
      <c r="AE43" s="541"/>
      <c r="AF43" s="545">
        <v>6</v>
      </c>
      <c r="AG43" s="545">
        <v>2</v>
      </c>
      <c r="AH43" s="547">
        <v>3</v>
      </c>
      <c r="AL43" s="356"/>
      <c r="AM43" s="357"/>
      <c r="AN43" s="357"/>
      <c r="AO43" s="357"/>
      <c r="AP43" s="357"/>
      <c r="AQ43" s="357"/>
      <c r="AR43" s="357"/>
      <c r="AS43" s="357"/>
      <c r="AT43" s="357"/>
      <c r="AU43" s="357"/>
      <c r="AV43" s="357"/>
      <c r="AW43" s="358"/>
      <c r="AX43" s="359"/>
      <c r="AY43" s="360"/>
    </row>
    <row r="44" spans="2:51" ht="24.75" customHeight="1" thickBot="1">
      <c r="B44" s="237" t="s">
        <v>266</v>
      </c>
      <c r="C44" s="446">
        <v>26</v>
      </c>
      <c r="D44" s="410"/>
      <c r="E44" s="410">
        <v>2</v>
      </c>
      <c r="F44" s="410"/>
      <c r="G44" s="410">
        <v>5</v>
      </c>
      <c r="H44" s="410"/>
      <c r="I44" s="439">
        <v>2</v>
      </c>
      <c r="J44" s="439"/>
      <c r="K44" s="410">
        <v>4</v>
      </c>
      <c r="L44" s="410"/>
      <c r="M44" s="410">
        <v>1</v>
      </c>
      <c r="N44" s="410"/>
      <c r="O44" s="410">
        <v>3</v>
      </c>
      <c r="P44" s="437"/>
      <c r="Q44" s="415">
        <f>SUM(C44:P44)</f>
        <v>43</v>
      </c>
      <c r="R44" s="416"/>
      <c r="S44" s="196"/>
      <c r="W44" s="542"/>
      <c r="X44" s="543"/>
      <c r="Y44" s="543"/>
      <c r="Z44" s="543"/>
      <c r="AA44" s="543"/>
      <c r="AB44" s="543"/>
      <c r="AC44" s="543"/>
      <c r="AD44" s="543"/>
      <c r="AE44" s="544"/>
      <c r="AF44" s="546"/>
      <c r="AG44" s="546"/>
      <c r="AH44" s="548"/>
      <c r="AL44" s="356"/>
      <c r="AM44" s="357"/>
      <c r="AN44" s="357"/>
      <c r="AO44" s="357"/>
      <c r="AP44" s="357"/>
      <c r="AQ44" s="357"/>
      <c r="AR44" s="357"/>
      <c r="AS44" s="357"/>
      <c r="AT44" s="357"/>
      <c r="AU44" s="357"/>
      <c r="AV44" s="357"/>
      <c r="AW44" s="358"/>
      <c r="AX44" s="359"/>
      <c r="AY44" s="360"/>
    </row>
    <row r="45" spans="2:51" ht="26.25" customHeight="1" thickBot="1">
      <c r="B45" s="238" t="s">
        <v>454</v>
      </c>
      <c r="C45" s="415">
        <f>SUM(C41:D44)</f>
        <v>116</v>
      </c>
      <c r="D45" s="416"/>
      <c r="E45" s="415"/>
      <c r="F45" s="416"/>
      <c r="G45" s="415">
        <f>SUM(G41:H44)</f>
        <v>23</v>
      </c>
      <c r="H45" s="416"/>
      <c r="I45" s="415">
        <f>SUM(I41:J44)</f>
        <v>8</v>
      </c>
      <c r="J45" s="416"/>
      <c r="K45" s="415">
        <f>SUM(K41:L44)</f>
        <v>4</v>
      </c>
      <c r="L45" s="416"/>
      <c r="M45" s="415">
        <f>SUM(M41:N44)</f>
        <v>1</v>
      </c>
      <c r="N45" s="416"/>
      <c r="O45" s="415">
        <f>SUM(O41:P44)</f>
        <v>39</v>
      </c>
      <c r="P45" s="416"/>
      <c r="Q45" s="415">
        <f>SUM(Q41:R44)</f>
        <v>199</v>
      </c>
      <c r="R45" s="416"/>
      <c r="S45" s="196"/>
      <c r="W45" s="431" t="s">
        <v>343</v>
      </c>
      <c r="X45" s="432"/>
      <c r="Y45" s="432"/>
      <c r="Z45" s="432"/>
      <c r="AA45" s="432"/>
      <c r="AB45" s="432"/>
      <c r="AC45" s="432"/>
      <c r="AD45" s="432"/>
      <c r="AE45" s="433"/>
      <c r="AF45" s="272">
        <v>8</v>
      </c>
      <c r="AG45" s="272">
        <v>2</v>
      </c>
      <c r="AH45" s="273">
        <v>3</v>
      </c>
      <c r="AL45" s="442"/>
      <c r="AM45" s="443"/>
      <c r="AN45" s="443"/>
      <c r="AO45" s="443"/>
      <c r="AP45" s="443"/>
      <c r="AQ45" s="443"/>
      <c r="AR45" s="443"/>
      <c r="AS45" s="443"/>
      <c r="AT45" s="443"/>
      <c r="AU45" s="443"/>
      <c r="AV45" s="443"/>
      <c r="AW45" s="444"/>
      <c r="AX45" s="440"/>
      <c r="AY45" s="441"/>
    </row>
    <row r="46" spans="19:21" ht="24.75" customHeight="1">
      <c r="S46" s="196"/>
      <c r="T46" s="196"/>
      <c r="U46" s="196"/>
    </row>
    <row r="59" spans="24:29" ht="18.75">
      <c r="X59" s="199"/>
      <c r="Y59" s="199"/>
      <c r="Z59" s="199"/>
      <c r="AA59" s="199"/>
      <c r="AB59" s="199"/>
      <c r="AC59" s="199"/>
    </row>
  </sheetData>
  <sheetProtection/>
  <mergeCells count="124">
    <mergeCell ref="W43:AE44"/>
    <mergeCell ref="AF43:AF44"/>
    <mergeCell ref="AG43:AG44"/>
    <mergeCell ref="AH43:AH44"/>
    <mergeCell ref="U16:AF16"/>
    <mergeCell ref="AV8:BB8"/>
    <mergeCell ref="U8:AF8"/>
    <mergeCell ref="U10:AF10"/>
    <mergeCell ref="U12:AF12"/>
    <mergeCell ref="AU12:AZ12"/>
    <mergeCell ref="O13:AL13"/>
    <mergeCell ref="C42:D42"/>
    <mergeCell ref="O41:P41"/>
    <mergeCell ref="U14:AF14"/>
    <mergeCell ref="AS15:AZ16"/>
    <mergeCell ref="AT11:AZ11"/>
    <mergeCell ref="G41:H41"/>
    <mergeCell ref="AL35:AY35"/>
    <mergeCell ref="W35:AH35"/>
    <mergeCell ref="O15:AL15"/>
    <mergeCell ref="AG37:AG40"/>
    <mergeCell ref="O42:P42"/>
    <mergeCell ref="I41:J41"/>
    <mergeCell ref="G45:H45"/>
    <mergeCell ref="B3:K3"/>
    <mergeCell ref="B4:K4"/>
    <mergeCell ref="B19:BB19"/>
    <mergeCell ref="B21:B24"/>
    <mergeCell ref="K7:AO7"/>
    <mergeCell ref="L4:AO4"/>
    <mergeCell ref="G42:H42"/>
    <mergeCell ref="G37:H40"/>
    <mergeCell ref="M41:N41"/>
    <mergeCell ref="C45:D45"/>
    <mergeCell ref="M45:N45"/>
    <mergeCell ref="E45:F45"/>
    <mergeCell ref="I45:J45"/>
    <mergeCell ref="K45:L45"/>
    <mergeCell ref="C44:D44"/>
    <mergeCell ref="E44:F44"/>
    <mergeCell ref="K44:L44"/>
    <mergeCell ref="AX45:AY45"/>
    <mergeCell ref="Q45:R45"/>
    <mergeCell ref="AL45:AW45"/>
    <mergeCell ref="O45:P45"/>
    <mergeCell ref="W45:AE45"/>
    <mergeCell ref="E41:F41"/>
    <mergeCell ref="G44:H44"/>
    <mergeCell ref="K41:L41"/>
    <mergeCell ref="K42:L42"/>
    <mergeCell ref="I42:J42"/>
    <mergeCell ref="G43:H43"/>
    <mergeCell ref="I43:J43"/>
    <mergeCell ref="E42:F42"/>
    <mergeCell ref="W42:AE42"/>
    <mergeCell ref="O44:P44"/>
    <mergeCell ref="O43:P43"/>
    <mergeCell ref="I44:J44"/>
    <mergeCell ref="Q43:R43"/>
    <mergeCell ref="AX44:AY44"/>
    <mergeCell ref="AL44:AW44"/>
    <mergeCell ref="AH37:AH40"/>
    <mergeCell ref="Q44:R44"/>
    <mergeCell ref="Q42:R42"/>
    <mergeCell ref="W41:AE41"/>
    <mergeCell ref="Q41:R41"/>
    <mergeCell ref="AL37:AW40"/>
    <mergeCell ref="AX41:AY41"/>
    <mergeCell ref="AX42:AY42"/>
    <mergeCell ref="B37:B40"/>
    <mergeCell ref="C41:D41"/>
    <mergeCell ref="M42:N42"/>
    <mergeCell ref="M44:N44"/>
    <mergeCell ref="K43:L43"/>
    <mergeCell ref="M43:N43"/>
    <mergeCell ref="C37:D40"/>
    <mergeCell ref="M37:N40"/>
    <mergeCell ref="C43:D43"/>
    <mergeCell ref="E43:F43"/>
    <mergeCell ref="AF37:AF40"/>
    <mergeCell ref="AX37:AY40"/>
    <mergeCell ref="W37:AE40"/>
    <mergeCell ref="AT13:AZ13"/>
    <mergeCell ref="Z30:AB30"/>
    <mergeCell ref="Z31:AB31"/>
    <mergeCell ref="O17:AL17"/>
    <mergeCell ref="Q37:R40"/>
    <mergeCell ref="B35:R35"/>
    <mergeCell ref="AL21:AP21"/>
    <mergeCell ref="BF12:BP12"/>
    <mergeCell ref="BI13:BP13"/>
    <mergeCell ref="BF14:BP14"/>
    <mergeCell ref="BI15:BO15"/>
    <mergeCell ref="BF16:BO16"/>
    <mergeCell ref="BH17:BO18"/>
    <mergeCell ref="AT1:BB1"/>
    <mergeCell ref="B6:H6"/>
    <mergeCell ref="O9:AL9"/>
    <mergeCell ref="O11:AL11"/>
    <mergeCell ref="AT4:BA4"/>
    <mergeCell ref="L5:AO5"/>
    <mergeCell ref="AT9:AZ9"/>
    <mergeCell ref="L3:AO3"/>
    <mergeCell ref="AT3:BB3"/>
    <mergeCell ref="AU7:AV7"/>
    <mergeCell ref="C21:G21"/>
    <mergeCell ref="AL43:AW43"/>
    <mergeCell ref="AX43:AY43"/>
    <mergeCell ref="AL42:AW42"/>
    <mergeCell ref="AL41:AW41"/>
    <mergeCell ref="E37:F40"/>
    <mergeCell ref="K37:L40"/>
    <mergeCell ref="I37:J40"/>
    <mergeCell ref="O37:P40"/>
    <mergeCell ref="AQ21:AT21"/>
    <mergeCell ref="AU21:AX21"/>
    <mergeCell ref="AY21:BB21"/>
    <mergeCell ref="H21:L21"/>
    <mergeCell ref="M21:P21"/>
    <mergeCell ref="Q21:T21"/>
    <mergeCell ref="U21:Y21"/>
    <mergeCell ref="Z21:AC21"/>
    <mergeCell ref="AD21:AG21"/>
    <mergeCell ref="AH21:AK21"/>
  </mergeCells>
  <printOptions horizontalCentered="1"/>
  <pageMargins left="0.11811023622047245" right="0.11811023622047245" top="0.5905511811023623" bottom="0.3937007874015748" header="0" footer="0"/>
  <pageSetup fitToHeight="0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117"/>
  <sheetViews>
    <sheetView showGridLines="0" showZeros="0" tabSelected="1" zoomScale="85" zoomScaleNormal="85" zoomScaleSheetLayoutView="98" zoomScalePageLayoutView="70" workbookViewId="0" topLeftCell="A64">
      <selection activeCell="B74" sqref="B74"/>
    </sheetView>
  </sheetViews>
  <sheetFormatPr defaultColWidth="9.00390625" defaultRowHeight="12.75"/>
  <cols>
    <col min="1" max="1" width="7.375" style="206" customWidth="1"/>
    <col min="2" max="2" width="48.75390625" style="206" customWidth="1"/>
    <col min="3" max="4" width="5.75390625" style="206" customWidth="1"/>
    <col min="5" max="5" width="4.75390625" style="206" customWidth="1"/>
    <col min="6" max="6" width="4.375" style="206" customWidth="1"/>
    <col min="7" max="7" width="8.25390625" style="206" customWidth="1"/>
    <col min="8" max="8" width="5.875" style="206" customWidth="1"/>
    <col min="9" max="9" width="6.75390625" style="206" customWidth="1"/>
    <col min="10" max="10" width="7.125" style="206" customWidth="1"/>
    <col min="11" max="11" width="10.625" style="206" customWidth="1"/>
    <col min="12" max="12" width="7.75390625" style="206" customWidth="1"/>
    <col min="13" max="13" width="7.375" style="206" customWidth="1"/>
    <col min="14" max="14" width="6.375" style="206" customWidth="1"/>
    <col min="15" max="15" width="8.00390625" style="206" customWidth="1"/>
    <col min="16" max="16" width="6.25390625" style="206" customWidth="1"/>
    <col min="17" max="17" width="6.00390625" style="206" customWidth="1"/>
    <col min="18" max="18" width="6.25390625" style="206" customWidth="1"/>
    <col min="19" max="19" width="7.625" style="206" customWidth="1"/>
    <col min="20" max="20" width="5.125" style="206" customWidth="1"/>
    <col min="21" max="21" width="6.00390625" style="206" customWidth="1"/>
    <col min="22" max="22" width="5.75390625" style="206" customWidth="1"/>
    <col min="23" max="23" width="6.375" style="206" customWidth="1"/>
    <col min="24" max="24" width="7.375" style="206" customWidth="1"/>
    <col min="25" max="25" width="5.25390625" style="206" customWidth="1"/>
    <col min="26" max="26" width="6.375" style="206" customWidth="1"/>
    <col min="27" max="27" width="5.75390625" style="206" customWidth="1"/>
    <col min="28" max="28" width="6.75390625" style="206" customWidth="1"/>
    <col min="29" max="29" width="6.125" style="206" customWidth="1"/>
    <col min="30" max="30" width="5.00390625" style="206" customWidth="1"/>
    <col min="31" max="31" width="5.75390625" style="206" customWidth="1"/>
    <col min="32" max="32" width="6.00390625" style="206" customWidth="1"/>
    <col min="33" max="33" width="5.75390625" style="206" customWidth="1"/>
    <col min="34" max="34" width="6.75390625" style="206" customWidth="1"/>
    <col min="35" max="35" width="5.125" style="206" customWidth="1"/>
    <col min="36" max="37" width="5.75390625" style="206" customWidth="1"/>
    <col min="38" max="38" width="5.00390625" style="206" customWidth="1"/>
    <col min="39" max="39" width="7.00390625" style="206" customWidth="1"/>
    <col min="40" max="40" width="5.625" style="206" customWidth="1"/>
    <col min="41" max="42" width="5.75390625" style="206" customWidth="1"/>
    <col min="43" max="43" width="6.75390625" style="206" customWidth="1"/>
    <col min="44" max="44" width="7.25390625" style="206" customWidth="1"/>
    <col min="45" max="45" width="7.875" style="206" customWidth="1"/>
    <col min="46" max="47" width="5.75390625" style="206" customWidth="1"/>
    <col min="48" max="48" width="7.25390625" style="206" customWidth="1"/>
    <col min="49" max="49" width="9.125" style="206" customWidth="1"/>
    <col min="50" max="50" width="7.875" style="206" customWidth="1"/>
    <col min="51" max="51" width="7.25390625" style="206" customWidth="1"/>
    <col min="52" max="52" width="5.75390625" style="206" customWidth="1"/>
    <col min="53" max="53" width="7.25390625" style="206" customWidth="1"/>
    <col min="54" max="54" width="9.875" style="206" customWidth="1"/>
    <col min="55" max="55" width="6.00390625" style="206" customWidth="1"/>
    <col min="56" max="56" width="15.375" style="206" customWidth="1"/>
    <col min="57" max="16384" width="9.125" style="206" customWidth="1"/>
  </cols>
  <sheetData>
    <row r="1" spans="38:56" ht="12.75"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</row>
    <row r="3" spans="1:114" ht="28.5" customHeight="1" thickBot="1">
      <c r="A3" s="511" t="s">
        <v>364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1"/>
      <c r="Z3" s="511"/>
      <c r="AA3" s="511"/>
      <c r="AB3" s="511"/>
      <c r="AC3" s="511"/>
      <c r="AD3" s="511"/>
      <c r="AE3" s="511"/>
      <c r="AF3" s="511"/>
      <c r="AG3" s="511"/>
      <c r="AH3" s="511"/>
      <c r="AI3" s="511"/>
      <c r="AJ3" s="511"/>
      <c r="AK3" s="511"/>
      <c r="AL3" s="511"/>
      <c r="AM3" s="511"/>
      <c r="AN3" s="511"/>
      <c r="AO3" s="511"/>
      <c r="AP3" s="511"/>
      <c r="AQ3" s="511"/>
      <c r="AR3" s="511"/>
      <c r="AS3" s="511"/>
      <c r="AT3" s="511"/>
      <c r="AU3" s="511"/>
      <c r="AV3" s="511"/>
      <c r="AW3" s="511"/>
      <c r="AX3" s="511"/>
      <c r="AY3" s="511"/>
      <c r="AZ3" s="511"/>
      <c r="BA3" s="511"/>
      <c r="BB3" s="511"/>
      <c r="BC3" s="511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  <c r="DE3" s="199"/>
      <c r="DF3" s="199"/>
      <c r="DG3" s="199"/>
      <c r="DH3" s="199"/>
      <c r="DI3" s="199"/>
      <c r="DJ3" s="199"/>
    </row>
    <row r="4" spans="1:114" ht="39.75" customHeight="1" thickTop="1">
      <c r="A4" s="532" t="s">
        <v>389</v>
      </c>
      <c r="B4" s="513" t="s">
        <v>365</v>
      </c>
      <c r="C4" s="518" t="s">
        <v>366</v>
      </c>
      <c r="D4" s="519"/>
      <c r="E4" s="519"/>
      <c r="F4" s="519"/>
      <c r="G4" s="519"/>
      <c r="H4" s="520"/>
      <c r="I4" s="512" t="s">
        <v>374</v>
      </c>
      <c r="J4" s="502" t="s">
        <v>372</v>
      </c>
      <c r="K4" s="503"/>
      <c r="L4" s="503"/>
      <c r="M4" s="503"/>
      <c r="N4" s="503"/>
      <c r="O4" s="504"/>
      <c r="P4" s="475" t="s">
        <v>386</v>
      </c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6"/>
      <c r="AM4" s="476"/>
      <c r="AN4" s="476"/>
      <c r="AO4" s="476"/>
      <c r="AP4" s="476"/>
      <c r="AQ4" s="476"/>
      <c r="AR4" s="476"/>
      <c r="AS4" s="476"/>
      <c r="AT4" s="476"/>
      <c r="AU4" s="476"/>
      <c r="AV4" s="476"/>
      <c r="AW4" s="476"/>
      <c r="AX4" s="476"/>
      <c r="AY4" s="476"/>
      <c r="AZ4" s="476"/>
      <c r="BA4" s="476"/>
      <c r="BB4" s="476"/>
      <c r="BC4" s="477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199"/>
      <c r="DI4" s="199"/>
      <c r="DJ4" s="199"/>
    </row>
    <row r="5" spans="1:114" ht="22.5" customHeight="1">
      <c r="A5" s="533"/>
      <c r="B5" s="514"/>
      <c r="C5" s="506" t="s">
        <v>367</v>
      </c>
      <c r="D5" s="530" t="s">
        <v>391</v>
      </c>
      <c r="E5" s="516" t="s">
        <v>370</v>
      </c>
      <c r="F5" s="517"/>
      <c r="G5" s="509" t="s">
        <v>414</v>
      </c>
      <c r="H5" s="508" t="s">
        <v>371</v>
      </c>
      <c r="I5" s="509"/>
      <c r="J5" s="508" t="s">
        <v>373</v>
      </c>
      <c r="K5" s="461" t="s">
        <v>375</v>
      </c>
      <c r="L5" s="462"/>
      <c r="M5" s="462"/>
      <c r="N5" s="463"/>
      <c r="O5" s="508" t="s">
        <v>379</v>
      </c>
      <c r="P5" s="461" t="s">
        <v>381</v>
      </c>
      <c r="Q5" s="462"/>
      <c r="R5" s="462"/>
      <c r="S5" s="462"/>
      <c r="T5" s="462"/>
      <c r="U5" s="462"/>
      <c r="V5" s="462"/>
      <c r="W5" s="462"/>
      <c r="X5" s="462"/>
      <c r="Y5" s="463"/>
      <c r="Z5" s="461" t="s">
        <v>382</v>
      </c>
      <c r="AA5" s="462"/>
      <c r="AB5" s="462"/>
      <c r="AC5" s="462"/>
      <c r="AD5" s="462"/>
      <c r="AE5" s="462"/>
      <c r="AF5" s="462"/>
      <c r="AG5" s="462"/>
      <c r="AH5" s="462"/>
      <c r="AI5" s="463"/>
      <c r="AJ5" s="461" t="s">
        <v>383</v>
      </c>
      <c r="AK5" s="462"/>
      <c r="AL5" s="462"/>
      <c r="AM5" s="462"/>
      <c r="AN5" s="462"/>
      <c r="AO5" s="462"/>
      <c r="AP5" s="462"/>
      <c r="AQ5" s="462"/>
      <c r="AR5" s="462"/>
      <c r="AS5" s="463"/>
      <c r="AT5" s="461" t="s">
        <v>384</v>
      </c>
      <c r="AU5" s="462"/>
      <c r="AV5" s="462"/>
      <c r="AW5" s="462"/>
      <c r="AX5" s="462"/>
      <c r="AY5" s="462"/>
      <c r="AZ5" s="462"/>
      <c r="BA5" s="462"/>
      <c r="BB5" s="462"/>
      <c r="BC5" s="464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</row>
    <row r="6" spans="1:114" ht="20.25" customHeight="1">
      <c r="A6" s="533"/>
      <c r="B6" s="514"/>
      <c r="C6" s="506"/>
      <c r="D6" s="530"/>
      <c r="E6" s="505" t="s">
        <v>368</v>
      </c>
      <c r="F6" s="505" t="s">
        <v>369</v>
      </c>
      <c r="G6" s="509"/>
      <c r="H6" s="509"/>
      <c r="I6" s="509"/>
      <c r="J6" s="509"/>
      <c r="K6" s="508" t="s">
        <v>378</v>
      </c>
      <c r="L6" s="461" t="s">
        <v>376</v>
      </c>
      <c r="M6" s="462"/>
      <c r="N6" s="463"/>
      <c r="O6" s="509"/>
      <c r="P6" s="461" t="s">
        <v>385</v>
      </c>
      <c r="Q6" s="462"/>
      <c r="R6" s="462"/>
      <c r="S6" s="462"/>
      <c r="T6" s="462"/>
      <c r="U6" s="462"/>
      <c r="V6" s="462"/>
      <c r="W6" s="462"/>
      <c r="X6" s="462"/>
      <c r="Y6" s="462"/>
      <c r="Z6" s="462"/>
      <c r="AA6" s="462"/>
      <c r="AB6" s="462"/>
      <c r="AC6" s="462"/>
      <c r="AD6" s="462"/>
      <c r="AE6" s="462"/>
      <c r="AF6" s="462"/>
      <c r="AG6" s="462"/>
      <c r="AH6" s="462"/>
      <c r="AI6" s="462"/>
      <c r="AJ6" s="462"/>
      <c r="AK6" s="462"/>
      <c r="AL6" s="462"/>
      <c r="AM6" s="462"/>
      <c r="AN6" s="462"/>
      <c r="AO6" s="462"/>
      <c r="AP6" s="462"/>
      <c r="AQ6" s="462"/>
      <c r="AR6" s="462"/>
      <c r="AS6" s="462"/>
      <c r="AT6" s="462"/>
      <c r="AU6" s="462"/>
      <c r="AV6" s="462"/>
      <c r="AW6" s="462"/>
      <c r="AX6" s="462"/>
      <c r="AY6" s="462"/>
      <c r="AZ6" s="462"/>
      <c r="BA6" s="462"/>
      <c r="BB6" s="462"/>
      <c r="BC6" s="464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</row>
    <row r="7" spans="1:114" ht="21" customHeight="1">
      <c r="A7" s="533"/>
      <c r="B7" s="514"/>
      <c r="C7" s="506"/>
      <c r="D7" s="530"/>
      <c r="E7" s="506"/>
      <c r="F7" s="506"/>
      <c r="G7" s="509"/>
      <c r="H7" s="509"/>
      <c r="I7" s="509"/>
      <c r="J7" s="509"/>
      <c r="K7" s="509"/>
      <c r="L7" s="508" t="s">
        <v>377</v>
      </c>
      <c r="M7" s="508" t="s">
        <v>390</v>
      </c>
      <c r="N7" s="508" t="s">
        <v>380</v>
      </c>
      <c r="O7" s="509"/>
      <c r="P7" s="461">
        <v>1</v>
      </c>
      <c r="Q7" s="462"/>
      <c r="R7" s="462"/>
      <c r="S7" s="462"/>
      <c r="T7" s="463"/>
      <c r="U7" s="461">
        <f>P7+1</f>
        <v>2</v>
      </c>
      <c r="V7" s="462"/>
      <c r="W7" s="462"/>
      <c r="X7" s="462"/>
      <c r="Y7" s="463"/>
      <c r="Z7" s="461">
        <f>U7+1</f>
        <v>3</v>
      </c>
      <c r="AA7" s="462"/>
      <c r="AB7" s="462"/>
      <c r="AC7" s="462"/>
      <c r="AD7" s="463"/>
      <c r="AE7" s="461">
        <f>Z7+1</f>
        <v>4</v>
      </c>
      <c r="AF7" s="462"/>
      <c r="AG7" s="462"/>
      <c r="AH7" s="462"/>
      <c r="AI7" s="463"/>
      <c r="AJ7" s="461">
        <f>AE7+1</f>
        <v>5</v>
      </c>
      <c r="AK7" s="462"/>
      <c r="AL7" s="462"/>
      <c r="AM7" s="462"/>
      <c r="AN7" s="463"/>
      <c r="AO7" s="461">
        <f>AJ7+1</f>
        <v>6</v>
      </c>
      <c r="AP7" s="462"/>
      <c r="AQ7" s="462"/>
      <c r="AR7" s="462"/>
      <c r="AS7" s="463"/>
      <c r="AT7" s="461">
        <f>AO7+1</f>
        <v>7</v>
      </c>
      <c r="AU7" s="462"/>
      <c r="AV7" s="462"/>
      <c r="AW7" s="462"/>
      <c r="AX7" s="463"/>
      <c r="AY7" s="461">
        <f>AT7+1</f>
        <v>8</v>
      </c>
      <c r="AZ7" s="462"/>
      <c r="BA7" s="462"/>
      <c r="BB7" s="462"/>
      <c r="BC7" s="464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199"/>
    </row>
    <row r="8" spans="1:114" ht="23.25" customHeight="1">
      <c r="A8" s="533"/>
      <c r="B8" s="514"/>
      <c r="C8" s="506"/>
      <c r="D8" s="530"/>
      <c r="E8" s="506"/>
      <c r="F8" s="506"/>
      <c r="G8" s="509"/>
      <c r="H8" s="509"/>
      <c r="I8" s="509"/>
      <c r="J8" s="509"/>
      <c r="K8" s="509"/>
      <c r="L8" s="509"/>
      <c r="M8" s="509"/>
      <c r="N8" s="509"/>
      <c r="O8" s="509"/>
      <c r="P8" s="461" t="s">
        <v>387</v>
      </c>
      <c r="Q8" s="462"/>
      <c r="R8" s="462"/>
      <c r="S8" s="463"/>
      <c r="T8" s="465" t="s">
        <v>388</v>
      </c>
      <c r="U8" s="461" t="s">
        <v>387</v>
      </c>
      <c r="V8" s="462"/>
      <c r="W8" s="462"/>
      <c r="X8" s="463"/>
      <c r="Y8" s="465" t="s">
        <v>388</v>
      </c>
      <c r="Z8" s="461" t="s">
        <v>387</v>
      </c>
      <c r="AA8" s="462"/>
      <c r="AB8" s="462"/>
      <c r="AC8" s="463"/>
      <c r="AD8" s="465" t="s">
        <v>388</v>
      </c>
      <c r="AE8" s="461" t="s">
        <v>387</v>
      </c>
      <c r="AF8" s="462"/>
      <c r="AG8" s="462"/>
      <c r="AH8" s="463"/>
      <c r="AI8" s="465" t="s">
        <v>388</v>
      </c>
      <c r="AJ8" s="458" t="s">
        <v>387</v>
      </c>
      <c r="AK8" s="459"/>
      <c r="AL8" s="459"/>
      <c r="AM8" s="460"/>
      <c r="AN8" s="465" t="s">
        <v>388</v>
      </c>
      <c r="AO8" s="458" t="s">
        <v>387</v>
      </c>
      <c r="AP8" s="459"/>
      <c r="AQ8" s="459"/>
      <c r="AR8" s="460"/>
      <c r="AS8" s="465" t="s">
        <v>388</v>
      </c>
      <c r="AT8" s="458" t="s">
        <v>387</v>
      </c>
      <c r="AU8" s="459"/>
      <c r="AV8" s="459"/>
      <c r="AW8" s="460"/>
      <c r="AX8" s="465" t="s">
        <v>388</v>
      </c>
      <c r="AY8" s="458" t="s">
        <v>387</v>
      </c>
      <c r="AZ8" s="459"/>
      <c r="BA8" s="459"/>
      <c r="BB8" s="460"/>
      <c r="BC8" s="467" t="s">
        <v>388</v>
      </c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199"/>
      <c r="DI8" s="199"/>
      <c r="DJ8" s="199"/>
    </row>
    <row r="9" spans="1:114" ht="81" customHeight="1" thickBot="1">
      <c r="A9" s="534"/>
      <c r="B9" s="515"/>
      <c r="C9" s="507"/>
      <c r="D9" s="531"/>
      <c r="E9" s="507"/>
      <c r="F9" s="507"/>
      <c r="G9" s="510"/>
      <c r="H9" s="510"/>
      <c r="I9" s="510"/>
      <c r="J9" s="510"/>
      <c r="K9" s="510"/>
      <c r="L9" s="510"/>
      <c r="M9" s="510"/>
      <c r="N9" s="510"/>
      <c r="O9" s="510"/>
      <c r="P9" s="307" t="s">
        <v>377</v>
      </c>
      <c r="Q9" s="308" t="s">
        <v>390</v>
      </c>
      <c r="R9" s="307" t="s">
        <v>380</v>
      </c>
      <c r="S9" s="308" t="s">
        <v>379</v>
      </c>
      <c r="T9" s="466"/>
      <c r="U9" s="307" t="s">
        <v>377</v>
      </c>
      <c r="V9" s="309" t="s">
        <v>390</v>
      </c>
      <c r="W9" s="307" t="s">
        <v>380</v>
      </c>
      <c r="X9" s="308" t="s">
        <v>379</v>
      </c>
      <c r="Y9" s="466"/>
      <c r="Z9" s="307" t="s">
        <v>377</v>
      </c>
      <c r="AA9" s="309" t="s">
        <v>390</v>
      </c>
      <c r="AB9" s="307" t="s">
        <v>380</v>
      </c>
      <c r="AC9" s="308" t="s">
        <v>379</v>
      </c>
      <c r="AD9" s="466"/>
      <c r="AE9" s="307" t="s">
        <v>377</v>
      </c>
      <c r="AF9" s="309" t="s">
        <v>390</v>
      </c>
      <c r="AG9" s="307" t="s">
        <v>380</v>
      </c>
      <c r="AH9" s="308" t="s">
        <v>379</v>
      </c>
      <c r="AI9" s="466"/>
      <c r="AJ9" s="307" t="s">
        <v>377</v>
      </c>
      <c r="AK9" s="309" t="s">
        <v>390</v>
      </c>
      <c r="AL9" s="307" t="s">
        <v>380</v>
      </c>
      <c r="AM9" s="308" t="s">
        <v>379</v>
      </c>
      <c r="AN9" s="466"/>
      <c r="AO9" s="307" t="s">
        <v>377</v>
      </c>
      <c r="AP9" s="309" t="s">
        <v>390</v>
      </c>
      <c r="AQ9" s="307" t="s">
        <v>380</v>
      </c>
      <c r="AR9" s="308" t="s">
        <v>379</v>
      </c>
      <c r="AS9" s="466"/>
      <c r="AT9" s="307" t="s">
        <v>377</v>
      </c>
      <c r="AU9" s="309" t="s">
        <v>390</v>
      </c>
      <c r="AV9" s="307" t="s">
        <v>380</v>
      </c>
      <c r="AW9" s="308" t="s">
        <v>379</v>
      </c>
      <c r="AX9" s="466"/>
      <c r="AY9" s="307" t="s">
        <v>377</v>
      </c>
      <c r="AZ9" s="309" t="s">
        <v>390</v>
      </c>
      <c r="BA9" s="307" t="s">
        <v>380</v>
      </c>
      <c r="BB9" s="308" t="s">
        <v>379</v>
      </c>
      <c r="BC9" s="468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</row>
    <row r="10" spans="1:114" ht="24" customHeight="1" thickBot="1" thickTop="1">
      <c r="A10" s="310">
        <v>1</v>
      </c>
      <c r="B10" s="310">
        <f>A10+1</f>
        <v>2</v>
      </c>
      <c r="C10" s="310">
        <f aca="true" t="shared" si="0" ref="C10:O10">B10+1</f>
        <v>3</v>
      </c>
      <c r="D10" s="310">
        <f t="shared" si="0"/>
        <v>4</v>
      </c>
      <c r="E10" s="310">
        <f t="shared" si="0"/>
        <v>5</v>
      </c>
      <c r="F10" s="310">
        <f t="shared" si="0"/>
        <v>6</v>
      </c>
      <c r="G10" s="310">
        <f>F10+1</f>
        <v>7</v>
      </c>
      <c r="H10" s="310">
        <v>8</v>
      </c>
      <c r="I10" s="310">
        <v>9</v>
      </c>
      <c r="J10" s="310">
        <f t="shared" si="0"/>
        <v>10</v>
      </c>
      <c r="K10" s="310">
        <f t="shared" si="0"/>
        <v>11</v>
      </c>
      <c r="L10" s="310">
        <f t="shared" si="0"/>
        <v>12</v>
      </c>
      <c r="M10" s="310">
        <f t="shared" si="0"/>
        <v>13</v>
      </c>
      <c r="N10" s="310">
        <f t="shared" si="0"/>
        <v>14</v>
      </c>
      <c r="O10" s="310">
        <f t="shared" si="0"/>
        <v>15</v>
      </c>
      <c r="P10" s="310">
        <f>O10+1</f>
        <v>16</v>
      </c>
      <c r="Q10" s="310">
        <f aca="true" t="shared" si="1" ref="Q10:BC10">P10+1</f>
        <v>17</v>
      </c>
      <c r="R10" s="310">
        <f t="shared" si="1"/>
        <v>18</v>
      </c>
      <c r="S10" s="310">
        <f t="shared" si="1"/>
        <v>19</v>
      </c>
      <c r="T10" s="310">
        <f t="shared" si="1"/>
        <v>20</v>
      </c>
      <c r="U10" s="310">
        <f t="shared" si="1"/>
        <v>21</v>
      </c>
      <c r="V10" s="310">
        <f t="shared" si="1"/>
        <v>22</v>
      </c>
      <c r="W10" s="310">
        <f t="shared" si="1"/>
        <v>23</v>
      </c>
      <c r="X10" s="310">
        <f t="shared" si="1"/>
        <v>24</v>
      </c>
      <c r="Y10" s="310">
        <f t="shared" si="1"/>
        <v>25</v>
      </c>
      <c r="Z10" s="310">
        <f t="shared" si="1"/>
        <v>26</v>
      </c>
      <c r="AA10" s="310">
        <f t="shared" si="1"/>
        <v>27</v>
      </c>
      <c r="AB10" s="310">
        <f t="shared" si="1"/>
        <v>28</v>
      </c>
      <c r="AC10" s="310">
        <f t="shared" si="1"/>
        <v>29</v>
      </c>
      <c r="AD10" s="310">
        <f t="shared" si="1"/>
        <v>30</v>
      </c>
      <c r="AE10" s="310">
        <f t="shared" si="1"/>
        <v>31</v>
      </c>
      <c r="AF10" s="310">
        <f t="shared" si="1"/>
        <v>32</v>
      </c>
      <c r="AG10" s="310">
        <f t="shared" si="1"/>
        <v>33</v>
      </c>
      <c r="AH10" s="310">
        <f t="shared" si="1"/>
        <v>34</v>
      </c>
      <c r="AI10" s="310">
        <f t="shared" si="1"/>
        <v>35</v>
      </c>
      <c r="AJ10" s="310">
        <f t="shared" si="1"/>
        <v>36</v>
      </c>
      <c r="AK10" s="310">
        <f t="shared" si="1"/>
        <v>37</v>
      </c>
      <c r="AL10" s="310">
        <f t="shared" si="1"/>
        <v>38</v>
      </c>
      <c r="AM10" s="310">
        <f t="shared" si="1"/>
        <v>39</v>
      </c>
      <c r="AN10" s="310">
        <f t="shared" si="1"/>
        <v>40</v>
      </c>
      <c r="AO10" s="310">
        <f t="shared" si="1"/>
        <v>41</v>
      </c>
      <c r="AP10" s="310">
        <f t="shared" si="1"/>
        <v>42</v>
      </c>
      <c r="AQ10" s="310">
        <f t="shared" si="1"/>
        <v>43</v>
      </c>
      <c r="AR10" s="310">
        <f t="shared" si="1"/>
        <v>44</v>
      </c>
      <c r="AS10" s="310">
        <f t="shared" si="1"/>
        <v>45</v>
      </c>
      <c r="AT10" s="310">
        <f t="shared" si="1"/>
        <v>46</v>
      </c>
      <c r="AU10" s="310">
        <f t="shared" si="1"/>
        <v>47</v>
      </c>
      <c r="AV10" s="310">
        <f t="shared" si="1"/>
        <v>48</v>
      </c>
      <c r="AW10" s="310">
        <f t="shared" si="1"/>
        <v>49</v>
      </c>
      <c r="AX10" s="310">
        <f t="shared" si="1"/>
        <v>50</v>
      </c>
      <c r="AY10" s="310">
        <f t="shared" si="1"/>
        <v>51</v>
      </c>
      <c r="AZ10" s="310">
        <f t="shared" si="1"/>
        <v>52</v>
      </c>
      <c r="BA10" s="310">
        <f t="shared" si="1"/>
        <v>53</v>
      </c>
      <c r="BB10" s="310">
        <f t="shared" si="1"/>
        <v>54</v>
      </c>
      <c r="BC10" s="311">
        <f t="shared" si="1"/>
        <v>55</v>
      </c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</row>
    <row r="11" spans="1:114" ht="22.5" customHeight="1" thickTop="1">
      <c r="A11" s="470" t="s">
        <v>392</v>
      </c>
      <c r="B11" s="471"/>
      <c r="C11" s="471"/>
      <c r="D11" s="471"/>
      <c r="E11" s="471"/>
      <c r="F11" s="471"/>
      <c r="G11" s="471"/>
      <c r="H11" s="471"/>
      <c r="I11" s="471"/>
      <c r="J11" s="471"/>
      <c r="K11" s="471"/>
      <c r="L11" s="471"/>
      <c r="M11" s="471"/>
      <c r="N11" s="471"/>
      <c r="O11" s="471"/>
      <c r="P11" s="471"/>
      <c r="Q11" s="471"/>
      <c r="R11" s="471"/>
      <c r="S11" s="471"/>
      <c r="T11" s="471"/>
      <c r="U11" s="471"/>
      <c r="V11" s="471"/>
      <c r="W11" s="471"/>
      <c r="X11" s="471"/>
      <c r="Y11" s="471"/>
      <c r="Z11" s="471"/>
      <c r="AA11" s="471"/>
      <c r="AB11" s="471"/>
      <c r="AC11" s="471"/>
      <c r="AD11" s="471"/>
      <c r="AE11" s="471"/>
      <c r="AF11" s="471"/>
      <c r="AG11" s="471"/>
      <c r="AH11" s="471"/>
      <c r="AI11" s="471"/>
      <c r="AJ11" s="471"/>
      <c r="AK11" s="471"/>
      <c r="AL11" s="471"/>
      <c r="AM11" s="471"/>
      <c r="AN11" s="471"/>
      <c r="AO11" s="471"/>
      <c r="AP11" s="471"/>
      <c r="AQ11" s="471"/>
      <c r="AR11" s="471"/>
      <c r="AS11" s="471"/>
      <c r="AT11" s="471"/>
      <c r="AU11" s="471"/>
      <c r="AV11" s="471"/>
      <c r="AW11" s="471"/>
      <c r="AX11" s="471"/>
      <c r="AY11" s="471"/>
      <c r="AZ11" s="471"/>
      <c r="BA11" s="471"/>
      <c r="BB11" s="471"/>
      <c r="BC11" s="471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</row>
    <row r="12" spans="1:114" ht="22.5" customHeight="1" thickBot="1">
      <c r="A12" s="472" t="s">
        <v>393</v>
      </c>
      <c r="B12" s="473"/>
      <c r="C12" s="473"/>
      <c r="D12" s="473"/>
      <c r="E12" s="473"/>
      <c r="F12" s="473"/>
      <c r="G12" s="473"/>
      <c r="H12" s="473"/>
      <c r="I12" s="473"/>
      <c r="J12" s="473"/>
      <c r="K12" s="473"/>
      <c r="L12" s="473"/>
      <c r="M12" s="473"/>
      <c r="N12" s="473"/>
      <c r="O12" s="473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74"/>
      <c r="AA12" s="474"/>
      <c r="AB12" s="474"/>
      <c r="AC12" s="474"/>
      <c r="AD12" s="474"/>
      <c r="AE12" s="474"/>
      <c r="AF12" s="474"/>
      <c r="AG12" s="474"/>
      <c r="AH12" s="474"/>
      <c r="AI12" s="474"/>
      <c r="AJ12" s="474"/>
      <c r="AK12" s="474"/>
      <c r="AL12" s="474"/>
      <c r="AM12" s="474"/>
      <c r="AN12" s="474"/>
      <c r="AO12" s="474"/>
      <c r="AP12" s="474"/>
      <c r="AQ12" s="474"/>
      <c r="AR12" s="474"/>
      <c r="AS12" s="474"/>
      <c r="AT12" s="474"/>
      <c r="AU12" s="474"/>
      <c r="AV12" s="474"/>
      <c r="AW12" s="474"/>
      <c r="AX12" s="474"/>
      <c r="AY12" s="474"/>
      <c r="AZ12" s="474"/>
      <c r="BA12" s="474"/>
      <c r="BB12" s="474"/>
      <c r="BC12" s="474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</row>
    <row r="13" spans="1:114" ht="22.5" customHeight="1">
      <c r="A13" s="257" t="s">
        <v>289</v>
      </c>
      <c r="B13" s="287" t="s">
        <v>308</v>
      </c>
      <c r="C13" s="257">
        <v>2</v>
      </c>
      <c r="D13" s="257"/>
      <c r="E13" s="257"/>
      <c r="F13" s="257"/>
      <c r="G13" s="257"/>
      <c r="H13" s="257"/>
      <c r="I13" s="257">
        <v>4</v>
      </c>
      <c r="J13" s="299">
        <f>I13*30</f>
        <v>120</v>
      </c>
      <c r="K13" s="299">
        <v>30</v>
      </c>
      <c r="L13" s="257">
        <v>16</v>
      </c>
      <c r="M13" s="257">
        <v>14</v>
      </c>
      <c r="N13" s="257"/>
      <c r="O13" s="283">
        <f>J13-K13</f>
        <v>90</v>
      </c>
      <c r="P13" s="289"/>
      <c r="Q13" s="290"/>
      <c r="R13" s="290"/>
      <c r="S13" s="290"/>
      <c r="T13" s="288"/>
      <c r="U13" s="289">
        <v>16</v>
      </c>
      <c r="V13" s="290">
        <v>14</v>
      </c>
      <c r="W13" s="290"/>
      <c r="X13" s="290">
        <f>O13</f>
        <v>90</v>
      </c>
      <c r="Y13" s="288">
        <v>4</v>
      </c>
      <c r="Z13" s="289"/>
      <c r="AA13" s="290"/>
      <c r="AB13" s="290"/>
      <c r="AC13" s="290"/>
      <c r="AD13" s="288"/>
      <c r="AE13" s="289"/>
      <c r="AF13" s="290"/>
      <c r="AG13" s="290"/>
      <c r="AH13" s="290"/>
      <c r="AI13" s="288"/>
      <c r="AJ13" s="289"/>
      <c r="AK13" s="290"/>
      <c r="AL13" s="290"/>
      <c r="AM13" s="290"/>
      <c r="AN13" s="288"/>
      <c r="AO13" s="289"/>
      <c r="AP13" s="290"/>
      <c r="AQ13" s="290"/>
      <c r="AR13" s="290"/>
      <c r="AS13" s="288"/>
      <c r="AT13" s="289"/>
      <c r="AU13" s="290"/>
      <c r="AV13" s="290"/>
      <c r="AW13" s="290"/>
      <c r="AX13" s="288"/>
      <c r="AY13" s="289"/>
      <c r="AZ13" s="290"/>
      <c r="BA13" s="290"/>
      <c r="BB13" s="290"/>
      <c r="BC13" s="288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199"/>
    </row>
    <row r="14" spans="1:114" ht="22.5" customHeight="1">
      <c r="A14" s="257" t="s">
        <v>290</v>
      </c>
      <c r="B14" s="287" t="s">
        <v>314</v>
      </c>
      <c r="C14" s="257"/>
      <c r="D14" s="257">
        <v>3</v>
      </c>
      <c r="E14" s="257"/>
      <c r="F14" s="257"/>
      <c r="G14" s="257"/>
      <c r="H14" s="257"/>
      <c r="I14" s="257">
        <v>3</v>
      </c>
      <c r="J14" s="299">
        <f aca="true" t="shared" si="2" ref="J14:J28">I14*30</f>
        <v>90</v>
      </c>
      <c r="K14" s="299">
        <v>30</v>
      </c>
      <c r="L14" s="257">
        <v>16</v>
      </c>
      <c r="M14" s="257">
        <v>14</v>
      </c>
      <c r="N14" s="257"/>
      <c r="O14" s="283">
        <f>J14-K14</f>
        <v>60</v>
      </c>
      <c r="P14" s="284"/>
      <c r="Q14" s="257"/>
      <c r="R14" s="257"/>
      <c r="S14" s="257"/>
      <c r="T14" s="258"/>
      <c r="U14" s="284"/>
      <c r="V14" s="257"/>
      <c r="W14" s="257"/>
      <c r="X14" s="257"/>
      <c r="Y14" s="258"/>
      <c r="Z14" s="284">
        <v>16</v>
      </c>
      <c r="AA14" s="257">
        <v>14</v>
      </c>
      <c r="AB14" s="257"/>
      <c r="AC14" s="257">
        <f>O14</f>
        <v>60</v>
      </c>
      <c r="AD14" s="258">
        <v>3</v>
      </c>
      <c r="AE14" s="284"/>
      <c r="AF14" s="257"/>
      <c r="AG14" s="257"/>
      <c r="AH14" s="257"/>
      <c r="AI14" s="258"/>
      <c r="AJ14" s="284"/>
      <c r="AK14" s="257"/>
      <c r="AL14" s="257"/>
      <c r="AM14" s="257"/>
      <c r="AN14" s="258"/>
      <c r="AO14" s="284"/>
      <c r="AP14" s="257"/>
      <c r="AQ14" s="257"/>
      <c r="AR14" s="257"/>
      <c r="AS14" s="258"/>
      <c r="AT14" s="284"/>
      <c r="AU14" s="257"/>
      <c r="AV14" s="257"/>
      <c r="AW14" s="257"/>
      <c r="AX14" s="258"/>
      <c r="AY14" s="284"/>
      <c r="AZ14" s="257"/>
      <c r="BA14" s="257"/>
      <c r="BB14" s="257"/>
      <c r="BC14" s="258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</row>
    <row r="15" spans="1:114" ht="22.5" customHeight="1">
      <c r="A15" s="257" t="s">
        <v>291</v>
      </c>
      <c r="B15" s="287" t="s">
        <v>325</v>
      </c>
      <c r="C15" s="257">
        <v>4</v>
      </c>
      <c r="D15" s="257"/>
      <c r="E15" s="257"/>
      <c r="F15" s="257"/>
      <c r="G15" s="257"/>
      <c r="H15" s="257"/>
      <c r="I15" s="257">
        <v>4</v>
      </c>
      <c r="J15" s="299">
        <f t="shared" si="2"/>
        <v>120</v>
      </c>
      <c r="K15" s="299">
        <v>30</v>
      </c>
      <c r="L15" s="257">
        <v>16</v>
      </c>
      <c r="M15" s="257">
        <v>14</v>
      </c>
      <c r="N15" s="257"/>
      <c r="O15" s="283">
        <f aca="true" t="shared" si="3" ref="O15:O30">J15-K15</f>
        <v>90</v>
      </c>
      <c r="P15" s="284"/>
      <c r="Q15" s="257"/>
      <c r="R15" s="257"/>
      <c r="S15" s="257"/>
      <c r="T15" s="258"/>
      <c r="U15" s="284"/>
      <c r="V15" s="257"/>
      <c r="W15" s="257"/>
      <c r="X15" s="257"/>
      <c r="Y15" s="258"/>
      <c r="Z15" s="284"/>
      <c r="AA15" s="257"/>
      <c r="AB15" s="257"/>
      <c r="AC15" s="257"/>
      <c r="AD15" s="258"/>
      <c r="AE15" s="284">
        <v>16</v>
      </c>
      <c r="AF15" s="257">
        <v>14</v>
      </c>
      <c r="AG15" s="257"/>
      <c r="AH15" s="257">
        <f>O15</f>
        <v>90</v>
      </c>
      <c r="AI15" s="258">
        <v>4</v>
      </c>
      <c r="AJ15" s="284"/>
      <c r="AK15" s="257"/>
      <c r="AL15" s="257"/>
      <c r="AM15" s="257"/>
      <c r="AN15" s="258"/>
      <c r="AO15" s="284"/>
      <c r="AP15" s="257"/>
      <c r="AQ15" s="257"/>
      <c r="AR15" s="257"/>
      <c r="AS15" s="258"/>
      <c r="AT15" s="284"/>
      <c r="AU15" s="257"/>
      <c r="AV15" s="257"/>
      <c r="AW15" s="257"/>
      <c r="AX15" s="258"/>
      <c r="AY15" s="284"/>
      <c r="AZ15" s="257"/>
      <c r="BA15" s="257"/>
      <c r="BB15" s="257"/>
      <c r="BC15" s="258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199"/>
      <c r="DE15" s="199"/>
      <c r="DF15" s="199"/>
      <c r="DG15" s="199"/>
      <c r="DH15" s="199"/>
      <c r="DI15" s="199"/>
      <c r="DJ15" s="199"/>
    </row>
    <row r="16" spans="1:114" ht="40.5" customHeight="1">
      <c r="A16" s="257" t="s">
        <v>292</v>
      </c>
      <c r="B16" s="287" t="s">
        <v>315</v>
      </c>
      <c r="C16" s="257"/>
      <c r="D16" s="257">
        <v>5</v>
      </c>
      <c r="E16" s="257"/>
      <c r="F16" s="257"/>
      <c r="G16" s="257"/>
      <c r="H16" s="257"/>
      <c r="I16" s="257">
        <v>3</v>
      </c>
      <c r="J16" s="299">
        <f t="shared" si="2"/>
        <v>90</v>
      </c>
      <c r="K16" s="299">
        <v>30</v>
      </c>
      <c r="L16" s="257">
        <v>16</v>
      </c>
      <c r="M16" s="257">
        <v>14</v>
      </c>
      <c r="N16" s="257"/>
      <c r="O16" s="283">
        <f t="shared" si="3"/>
        <v>60</v>
      </c>
      <c r="P16" s="284"/>
      <c r="Q16" s="257"/>
      <c r="R16" s="257"/>
      <c r="S16" s="257"/>
      <c r="T16" s="258"/>
      <c r="U16" s="284"/>
      <c r="V16" s="257"/>
      <c r="W16" s="257"/>
      <c r="X16" s="257"/>
      <c r="Y16" s="258"/>
      <c r="Z16" s="284"/>
      <c r="AA16" s="257"/>
      <c r="AB16" s="257"/>
      <c r="AC16" s="257"/>
      <c r="AD16" s="258"/>
      <c r="AE16" s="284"/>
      <c r="AF16" s="257"/>
      <c r="AG16" s="257"/>
      <c r="AH16" s="257"/>
      <c r="AI16" s="258"/>
      <c r="AJ16" s="284">
        <v>16</v>
      </c>
      <c r="AK16" s="257">
        <v>14</v>
      </c>
      <c r="AL16" s="257"/>
      <c r="AM16" s="257">
        <f>O16</f>
        <v>60</v>
      </c>
      <c r="AN16" s="258">
        <v>3</v>
      </c>
      <c r="AO16" s="284"/>
      <c r="AP16" s="257"/>
      <c r="AQ16" s="257"/>
      <c r="AR16" s="257"/>
      <c r="AS16" s="258"/>
      <c r="AT16" s="284"/>
      <c r="AU16" s="257"/>
      <c r="AV16" s="257"/>
      <c r="AW16" s="257"/>
      <c r="AX16" s="258"/>
      <c r="AY16" s="284"/>
      <c r="AZ16" s="257"/>
      <c r="BA16" s="257"/>
      <c r="BB16" s="257"/>
      <c r="BC16" s="258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199"/>
      <c r="DJ16" s="199"/>
    </row>
    <row r="17" spans="1:114" ht="37.5" customHeight="1">
      <c r="A17" s="257" t="s">
        <v>293</v>
      </c>
      <c r="B17" s="287" t="s">
        <v>309</v>
      </c>
      <c r="C17" s="257"/>
      <c r="D17" s="257" t="s">
        <v>259</v>
      </c>
      <c r="E17" s="257"/>
      <c r="F17" s="257"/>
      <c r="G17" s="257"/>
      <c r="H17" s="257"/>
      <c r="I17" s="257">
        <v>12</v>
      </c>
      <c r="J17" s="299">
        <f>I17*30</f>
        <v>360</v>
      </c>
      <c r="K17" s="299">
        <v>120</v>
      </c>
      <c r="L17" s="257"/>
      <c r="M17" s="257">
        <v>120</v>
      </c>
      <c r="N17" s="257"/>
      <c r="O17" s="283">
        <f>J17-K17</f>
        <v>240</v>
      </c>
      <c r="P17" s="291"/>
      <c r="Q17" s="257">
        <v>30</v>
      </c>
      <c r="R17" s="257"/>
      <c r="S17" s="257">
        <v>60</v>
      </c>
      <c r="T17" s="292">
        <v>3</v>
      </c>
      <c r="U17" s="291"/>
      <c r="V17" s="257">
        <v>30</v>
      </c>
      <c r="W17" s="257"/>
      <c r="X17" s="257">
        <v>60</v>
      </c>
      <c r="Y17" s="292">
        <v>3</v>
      </c>
      <c r="Z17" s="291"/>
      <c r="AA17" s="257">
        <v>30</v>
      </c>
      <c r="AB17" s="257"/>
      <c r="AC17" s="257">
        <v>60</v>
      </c>
      <c r="AD17" s="292">
        <v>3</v>
      </c>
      <c r="AE17" s="291"/>
      <c r="AF17" s="257">
        <v>30</v>
      </c>
      <c r="AG17" s="257"/>
      <c r="AH17" s="257">
        <v>60</v>
      </c>
      <c r="AI17" s="292">
        <v>3</v>
      </c>
      <c r="AJ17" s="291"/>
      <c r="AK17" s="257"/>
      <c r="AL17" s="257"/>
      <c r="AM17" s="257"/>
      <c r="AN17" s="292"/>
      <c r="AO17" s="291"/>
      <c r="AP17" s="257"/>
      <c r="AQ17" s="257"/>
      <c r="AR17" s="257"/>
      <c r="AS17" s="292"/>
      <c r="AT17" s="291"/>
      <c r="AU17" s="257"/>
      <c r="AV17" s="257"/>
      <c r="AW17" s="257"/>
      <c r="AX17" s="292"/>
      <c r="AY17" s="284"/>
      <c r="AZ17" s="257"/>
      <c r="BA17" s="257"/>
      <c r="BB17" s="257"/>
      <c r="BC17" s="258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199"/>
      <c r="DE17" s="199"/>
      <c r="DF17" s="199"/>
      <c r="DG17" s="199"/>
      <c r="DH17" s="199"/>
      <c r="DI17" s="199"/>
      <c r="DJ17" s="199"/>
    </row>
    <row r="18" spans="1:114" ht="22.5" customHeight="1">
      <c r="A18" s="257" t="s">
        <v>294</v>
      </c>
      <c r="B18" s="287" t="s">
        <v>310</v>
      </c>
      <c r="C18" s="257"/>
      <c r="D18" s="257">
        <v>1</v>
      </c>
      <c r="E18" s="257"/>
      <c r="F18" s="257"/>
      <c r="G18" s="257">
        <v>1</v>
      </c>
      <c r="H18" s="257"/>
      <c r="I18" s="257">
        <v>3</v>
      </c>
      <c r="J18" s="299">
        <f>I18*30</f>
        <v>90</v>
      </c>
      <c r="K18" s="299">
        <v>30</v>
      </c>
      <c r="L18" s="257">
        <v>16</v>
      </c>
      <c r="M18" s="257"/>
      <c r="N18" s="257">
        <v>14</v>
      </c>
      <c r="O18" s="283">
        <f t="shared" si="3"/>
        <v>60</v>
      </c>
      <c r="P18" s="291">
        <v>16</v>
      </c>
      <c r="Q18" s="257"/>
      <c r="R18" s="257">
        <v>14</v>
      </c>
      <c r="S18" s="257">
        <f>O18</f>
        <v>60</v>
      </c>
      <c r="T18" s="292">
        <v>3</v>
      </c>
      <c r="U18" s="291"/>
      <c r="V18" s="257"/>
      <c r="W18" s="257"/>
      <c r="X18" s="257"/>
      <c r="Y18" s="292"/>
      <c r="Z18" s="291"/>
      <c r="AA18" s="257"/>
      <c r="AB18" s="257"/>
      <c r="AC18" s="257"/>
      <c r="AD18" s="292"/>
      <c r="AE18" s="291"/>
      <c r="AF18" s="257"/>
      <c r="AG18" s="257"/>
      <c r="AH18" s="257"/>
      <c r="AI18" s="292"/>
      <c r="AJ18" s="291"/>
      <c r="AK18" s="257"/>
      <c r="AL18" s="257"/>
      <c r="AM18" s="257"/>
      <c r="AN18" s="292"/>
      <c r="AO18" s="291"/>
      <c r="AP18" s="257"/>
      <c r="AQ18" s="257"/>
      <c r="AR18" s="257"/>
      <c r="AS18" s="292"/>
      <c r="AT18" s="291"/>
      <c r="AU18" s="257"/>
      <c r="AV18" s="257"/>
      <c r="AW18" s="257"/>
      <c r="AX18" s="292"/>
      <c r="AY18" s="284"/>
      <c r="AZ18" s="257"/>
      <c r="BA18" s="257"/>
      <c r="BB18" s="257"/>
      <c r="BC18" s="258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199"/>
      <c r="DE18" s="199"/>
      <c r="DF18" s="199"/>
      <c r="DG18" s="199"/>
      <c r="DH18" s="199"/>
      <c r="DI18" s="199"/>
      <c r="DJ18" s="199"/>
    </row>
    <row r="19" spans="1:114" ht="34.5" customHeight="1">
      <c r="A19" s="257" t="s">
        <v>295</v>
      </c>
      <c r="B19" s="287" t="s">
        <v>312</v>
      </c>
      <c r="C19" s="257">
        <v>1</v>
      </c>
      <c r="D19" s="257"/>
      <c r="E19" s="257"/>
      <c r="F19" s="257"/>
      <c r="G19" s="257">
        <v>1</v>
      </c>
      <c r="H19" s="257"/>
      <c r="I19" s="257">
        <v>4</v>
      </c>
      <c r="J19" s="299">
        <f t="shared" si="2"/>
        <v>120</v>
      </c>
      <c r="K19" s="299">
        <v>30</v>
      </c>
      <c r="L19" s="257">
        <v>16</v>
      </c>
      <c r="M19" s="257"/>
      <c r="N19" s="257">
        <v>14</v>
      </c>
      <c r="O19" s="283">
        <f t="shared" si="3"/>
        <v>90</v>
      </c>
      <c r="P19" s="291">
        <v>16</v>
      </c>
      <c r="Q19" s="257"/>
      <c r="R19" s="257">
        <v>14</v>
      </c>
      <c r="S19" s="257">
        <f>O19</f>
        <v>90</v>
      </c>
      <c r="T19" s="292">
        <v>4</v>
      </c>
      <c r="U19" s="291"/>
      <c r="V19" s="257"/>
      <c r="W19" s="257"/>
      <c r="X19" s="257"/>
      <c r="Y19" s="292"/>
      <c r="Z19" s="291"/>
      <c r="AA19" s="257"/>
      <c r="AB19" s="257"/>
      <c r="AC19" s="257"/>
      <c r="AD19" s="292"/>
      <c r="AE19" s="291"/>
      <c r="AF19" s="257"/>
      <c r="AG19" s="257"/>
      <c r="AH19" s="257"/>
      <c r="AI19" s="292"/>
      <c r="AJ19" s="291"/>
      <c r="AK19" s="257"/>
      <c r="AL19" s="257"/>
      <c r="AM19" s="257"/>
      <c r="AN19" s="292"/>
      <c r="AO19" s="291"/>
      <c r="AP19" s="257"/>
      <c r="AQ19" s="257"/>
      <c r="AR19" s="257"/>
      <c r="AS19" s="292"/>
      <c r="AT19" s="291"/>
      <c r="AU19" s="257"/>
      <c r="AV19" s="257"/>
      <c r="AW19" s="257"/>
      <c r="AX19" s="292"/>
      <c r="AY19" s="284"/>
      <c r="AZ19" s="257"/>
      <c r="BA19" s="257"/>
      <c r="BB19" s="257"/>
      <c r="BC19" s="258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199"/>
      <c r="CN19" s="199"/>
      <c r="CO19" s="199"/>
      <c r="CP19" s="199"/>
      <c r="CQ19" s="199"/>
      <c r="CR19" s="199"/>
      <c r="CS19" s="199"/>
      <c r="CT19" s="199"/>
      <c r="CU19" s="199"/>
      <c r="CV19" s="199"/>
      <c r="CW19" s="199"/>
      <c r="CX19" s="199"/>
      <c r="CY19" s="199"/>
      <c r="CZ19" s="199"/>
      <c r="DA19" s="199"/>
      <c r="DB19" s="199"/>
      <c r="DC19" s="199"/>
      <c r="DD19" s="199"/>
      <c r="DE19" s="199"/>
      <c r="DF19" s="199"/>
      <c r="DG19" s="199"/>
      <c r="DH19" s="199"/>
      <c r="DI19" s="199"/>
      <c r="DJ19" s="199"/>
    </row>
    <row r="20" spans="1:114" ht="22.5" customHeight="1">
      <c r="A20" s="257" t="s">
        <v>296</v>
      </c>
      <c r="B20" s="287" t="s">
        <v>311</v>
      </c>
      <c r="C20" s="257">
        <v>1</v>
      </c>
      <c r="D20" s="257"/>
      <c r="E20" s="257"/>
      <c r="F20" s="257"/>
      <c r="G20" s="257">
        <v>1</v>
      </c>
      <c r="H20" s="257"/>
      <c r="I20" s="257">
        <v>6</v>
      </c>
      <c r="J20" s="299">
        <f t="shared" si="2"/>
        <v>180</v>
      </c>
      <c r="K20" s="299">
        <v>50</v>
      </c>
      <c r="L20" s="257">
        <v>32</v>
      </c>
      <c r="M20" s="257"/>
      <c r="N20" s="257">
        <v>18</v>
      </c>
      <c r="O20" s="283">
        <f t="shared" si="3"/>
        <v>130</v>
      </c>
      <c r="P20" s="291">
        <v>32</v>
      </c>
      <c r="Q20" s="257"/>
      <c r="R20" s="257">
        <v>18</v>
      </c>
      <c r="S20" s="257">
        <f>O20</f>
        <v>130</v>
      </c>
      <c r="T20" s="292">
        <v>6</v>
      </c>
      <c r="U20" s="291"/>
      <c r="V20" s="257"/>
      <c r="W20" s="257"/>
      <c r="X20" s="257"/>
      <c r="Y20" s="292"/>
      <c r="Z20" s="291"/>
      <c r="AA20" s="257"/>
      <c r="AB20" s="257"/>
      <c r="AC20" s="257"/>
      <c r="AD20" s="292"/>
      <c r="AE20" s="291"/>
      <c r="AF20" s="257"/>
      <c r="AG20" s="257"/>
      <c r="AH20" s="257"/>
      <c r="AI20" s="292"/>
      <c r="AJ20" s="291"/>
      <c r="AK20" s="257"/>
      <c r="AL20" s="257"/>
      <c r="AM20" s="257"/>
      <c r="AN20" s="292"/>
      <c r="AO20" s="291"/>
      <c r="AP20" s="257"/>
      <c r="AQ20" s="257"/>
      <c r="AR20" s="257"/>
      <c r="AS20" s="292"/>
      <c r="AT20" s="291"/>
      <c r="AU20" s="257"/>
      <c r="AV20" s="257"/>
      <c r="AW20" s="257"/>
      <c r="AX20" s="292"/>
      <c r="AY20" s="284"/>
      <c r="AZ20" s="257"/>
      <c r="BA20" s="257"/>
      <c r="BB20" s="257"/>
      <c r="BC20" s="258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199"/>
      <c r="CG20" s="199"/>
      <c r="CH20" s="199"/>
      <c r="CI20" s="199"/>
      <c r="CJ20" s="199"/>
      <c r="CK20" s="199"/>
      <c r="CL20" s="199"/>
      <c r="CM20" s="199"/>
      <c r="CN20" s="199"/>
      <c r="CO20" s="199"/>
      <c r="CP20" s="199"/>
      <c r="CQ20" s="199"/>
      <c r="CR20" s="199"/>
      <c r="CS20" s="199"/>
      <c r="CT20" s="199"/>
      <c r="CU20" s="199"/>
      <c r="CV20" s="199"/>
      <c r="CW20" s="199"/>
      <c r="CX20" s="199"/>
      <c r="CY20" s="199"/>
      <c r="CZ20" s="199"/>
      <c r="DA20" s="199"/>
      <c r="DB20" s="199"/>
      <c r="DC20" s="199"/>
      <c r="DD20" s="199"/>
      <c r="DE20" s="199"/>
      <c r="DF20" s="199"/>
      <c r="DG20" s="199"/>
      <c r="DH20" s="199"/>
      <c r="DI20" s="199"/>
      <c r="DJ20" s="199"/>
    </row>
    <row r="21" spans="1:114" ht="22.5" customHeight="1">
      <c r="A21" s="257" t="s">
        <v>297</v>
      </c>
      <c r="B21" s="287" t="s">
        <v>313</v>
      </c>
      <c r="C21" s="257">
        <v>2</v>
      </c>
      <c r="D21" s="257">
        <v>1</v>
      </c>
      <c r="E21" s="257"/>
      <c r="F21" s="257"/>
      <c r="G21" s="257" t="s">
        <v>268</v>
      </c>
      <c r="H21" s="257"/>
      <c r="I21" s="257">
        <v>9</v>
      </c>
      <c r="J21" s="299">
        <f t="shared" si="2"/>
        <v>270</v>
      </c>
      <c r="K21" s="299">
        <v>80</v>
      </c>
      <c r="L21" s="257">
        <f>P21+U21</f>
        <v>38</v>
      </c>
      <c r="M21" s="257">
        <f>V21</f>
        <v>12</v>
      </c>
      <c r="N21" s="257">
        <f>R21+W21</f>
        <v>30</v>
      </c>
      <c r="O21" s="283">
        <f t="shared" si="3"/>
        <v>190</v>
      </c>
      <c r="P21" s="291">
        <v>24</v>
      </c>
      <c r="Q21" s="257"/>
      <c r="R21" s="257">
        <v>16</v>
      </c>
      <c r="S21" s="257">
        <v>80</v>
      </c>
      <c r="T21" s="292">
        <v>4</v>
      </c>
      <c r="U21" s="291">
        <v>14</v>
      </c>
      <c r="V21" s="257">
        <v>12</v>
      </c>
      <c r="W21" s="257">
        <v>14</v>
      </c>
      <c r="X21" s="257">
        <v>110</v>
      </c>
      <c r="Y21" s="292">
        <v>5</v>
      </c>
      <c r="Z21" s="291"/>
      <c r="AA21" s="257"/>
      <c r="AB21" s="257"/>
      <c r="AC21" s="257"/>
      <c r="AD21" s="292"/>
      <c r="AE21" s="291"/>
      <c r="AF21" s="257"/>
      <c r="AG21" s="257"/>
      <c r="AH21" s="257"/>
      <c r="AI21" s="292"/>
      <c r="AJ21" s="291"/>
      <c r="AK21" s="257"/>
      <c r="AL21" s="257"/>
      <c r="AM21" s="257"/>
      <c r="AN21" s="292"/>
      <c r="AO21" s="291"/>
      <c r="AP21" s="257"/>
      <c r="AQ21" s="257"/>
      <c r="AR21" s="257"/>
      <c r="AS21" s="292"/>
      <c r="AT21" s="291"/>
      <c r="AU21" s="257"/>
      <c r="AV21" s="257"/>
      <c r="AW21" s="257"/>
      <c r="AX21" s="292"/>
      <c r="AY21" s="284"/>
      <c r="AZ21" s="257"/>
      <c r="BA21" s="257"/>
      <c r="BB21" s="257"/>
      <c r="BC21" s="258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199"/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199"/>
      <c r="DE21" s="199"/>
      <c r="DF21" s="199"/>
      <c r="DG21" s="199"/>
      <c r="DH21" s="199"/>
      <c r="DI21" s="199"/>
      <c r="DJ21" s="199"/>
    </row>
    <row r="22" spans="1:114" ht="22.5" customHeight="1">
      <c r="A22" s="257" t="s">
        <v>298</v>
      </c>
      <c r="B22" s="287" t="s">
        <v>316</v>
      </c>
      <c r="C22" s="257" t="s">
        <v>269</v>
      </c>
      <c r="D22" s="257">
        <v>2</v>
      </c>
      <c r="E22" s="257"/>
      <c r="F22" s="257"/>
      <c r="G22" s="257" t="s">
        <v>267</v>
      </c>
      <c r="H22" s="257"/>
      <c r="I22" s="257">
        <v>11</v>
      </c>
      <c r="J22" s="299">
        <f t="shared" si="2"/>
        <v>330</v>
      </c>
      <c r="K22" s="299">
        <v>90</v>
      </c>
      <c r="L22" s="257">
        <f>P22+U22</f>
        <v>32</v>
      </c>
      <c r="M22" s="257"/>
      <c r="N22" s="257">
        <f>R22+W22</f>
        <v>28</v>
      </c>
      <c r="O22" s="283">
        <f t="shared" si="3"/>
        <v>240</v>
      </c>
      <c r="P22" s="291">
        <v>16</v>
      </c>
      <c r="Q22" s="257"/>
      <c r="R22" s="257">
        <v>14</v>
      </c>
      <c r="S22" s="257">
        <v>90</v>
      </c>
      <c r="T22" s="292">
        <v>4</v>
      </c>
      <c r="U22" s="291">
        <v>16</v>
      </c>
      <c r="V22" s="257"/>
      <c r="W22" s="257">
        <v>14</v>
      </c>
      <c r="X22" s="257">
        <v>60</v>
      </c>
      <c r="Y22" s="292">
        <v>3</v>
      </c>
      <c r="Z22" s="291">
        <v>16</v>
      </c>
      <c r="AA22" s="257"/>
      <c r="AB22" s="257">
        <v>14</v>
      </c>
      <c r="AC22" s="257">
        <v>90</v>
      </c>
      <c r="AD22" s="292">
        <v>4</v>
      </c>
      <c r="AE22" s="291"/>
      <c r="AF22" s="257"/>
      <c r="AG22" s="257"/>
      <c r="AH22" s="257"/>
      <c r="AI22" s="292"/>
      <c r="AJ22" s="291"/>
      <c r="AK22" s="257"/>
      <c r="AL22" s="257"/>
      <c r="AM22" s="257"/>
      <c r="AN22" s="292"/>
      <c r="AO22" s="291"/>
      <c r="AP22" s="257"/>
      <c r="AQ22" s="257"/>
      <c r="AR22" s="257"/>
      <c r="AS22" s="292"/>
      <c r="AT22" s="291"/>
      <c r="AU22" s="257"/>
      <c r="AV22" s="257"/>
      <c r="AW22" s="257"/>
      <c r="AX22" s="292"/>
      <c r="AY22" s="284"/>
      <c r="AZ22" s="257"/>
      <c r="BA22" s="257"/>
      <c r="BB22" s="257"/>
      <c r="BC22" s="258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199"/>
      <c r="CO22" s="199"/>
      <c r="CP22" s="199"/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199"/>
      <c r="DE22" s="199"/>
      <c r="DF22" s="199"/>
      <c r="DG22" s="199"/>
      <c r="DH22" s="199"/>
      <c r="DI22" s="199"/>
      <c r="DJ22" s="199"/>
    </row>
    <row r="23" spans="1:114" ht="22.5" customHeight="1">
      <c r="A23" s="257" t="s">
        <v>299</v>
      </c>
      <c r="B23" s="287" t="s">
        <v>319</v>
      </c>
      <c r="C23" s="257" t="s">
        <v>268</v>
      </c>
      <c r="D23" s="257">
        <v>3</v>
      </c>
      <c r="E23" s="257"/>
      <c r="F23" s="257"/>
      <c r="G23" s="257">
        <v>3</v>
      </c>
      <c r="H23" s="257"/>
      <c r="I23" s="257">
        <v>14</v>
      </c>
      <c r="J23" s="299">
        <f t="shared" si="2"/>
        <v>420</v>
      </c>
      <c r="K23" s="299">
        <v>120</v>
      </c>
      <c r="L23" s="257">
        <f>P23+U23+Z23</f>
        <v>76</v>
      </c>
      <c r="M23" s="257"/>
      <c r="N23" s="257">
        <f>R23+W23+AB23</f>
        <v>44</v>
      </c>
      <c r="O23" s="283">
        <f t="shared" si="3"/>
        <v>300</v>
      </c>
      <c r="P23" s="291">
        <v>24</v>
      </c>
      <c r="Q23" s="257"/>
      <c r="R23" s="257">
        <v>16</v>
      </c>
      <c r="S23" s="257">
        <v>110</v>
      </c>
      <c r="T23" s="292">
        <v>5</v>
      </c>
      <c r="U23" s="291">
        <v>28</v>
      </c>
      <c r="V23" s="257"/>
      <c r="W23" s="257">
        <v>12</v>
      </c>
      <c r="X23" s="257">
        <v>110</v>
      </c>
      <c r="Y23" s="292">
        <v>5</v>
      </c>
      <c r="Z23" s="291">
        <v>24</v>
      </c>
      <c r="AA23" s="257"/>
      <c r="AB23" s="257">
        <v>16</v>
      </c>
      <c r="AC23" s="257">
        <v>80</v>
      </c>
      <c r="AD23" s="292">
        <v>4</v>
      </c>
      <c r="AE23" s="291"/>
      <c r="AF23" s="257"/>
      <c r="AG23" s="257"/>
      <c r="AH23" s="257"/>
      <c r="AI23" s="292"/>
      <c r="AJ23" s="291"/>
      <c r="AK23" s="257"/>
      <c r="AL23" s="257"/>
      <c r="AM23" s="257"/>
      <c r="AN23" s="292"/>
      <c r="AO23" s="291"/>
      <c r="AP23" s="257"/>
      <c r="AQ23" s="257"/>
      <c r="AR23" s="257"/>
      <c r="AS23" s="292"/>
      <c r="AT23" s="291"/>
      <c r="AU23" s="257"/>
      <c r="AV23" s="257"/>
      <c r="AW23" s="257"/>
      <c r="AX23" s="292"/>
      <c r="AY23" s="284"/>
      <c r="AZ23" s="257"/>
      <c r="BA23" s="257"/>
      <c r="BB23" s="257"/>
      <c r="BC23" s="258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199"/>
      <c r="CN23" s="199"/>
      <c r="CO23" s="199"/>
      <c r="CP23" s="199"/>
      <c r="CQ23" s="199"/>
      <c r="CR23" s="199"/>
      <c r="CS23" s="199"/>
      <c r="CT23" s="199"/>
      <c r="CU23" s="199"/>
      <c r="CV23" s="199"/>
      <c r="CW23" s="199"/>
      <c r="CX23" s="199"/>
      <c r="CY23" s="199"/>
      <c r="CZ23" s="199"/>
      <c r="DA23" s="199"/>
      <c r="DB23" s="199"/>
      <c r="DC23" s="199"/>
      <c r="DD23" s="199"/>
      <c r="DE23" s="199"/>
      <c r="DF23" s="199"/>
      <c r="DG23" s="199"/>
      <c r="DH23" s="199"/>
      <c r="DI23" s="199"/>
      <c r="DJ23" s="199"/>
    </row>
    <row r="24" spans="1:114" ht="22.5" customHeight="1">
      <c r="A24" s="257" t="s">
        <v>300</v>
      </c>
      <c r="B24" s="287" t="s">
        <v>320</v>
      </c>
      <c r="C24" s="257">
        <v>2</v>
      </c>
      <c r="D24" s="257"/>
      <c r="E24" s="257">
        <v>2</v>
      </c>
      <c r="F24" s="257"/>
      <c r="G24" s="257"/>
      <c r="H24" s="257"/>
      <c r="I24" s="257">
        <v>8</v>
      </c>
      <c r="J24" s="299">
        <f t="shared" si="2"/>
        <v>240</v>
      </c>
      <c r="K24" s="299">
        <v>70</v>
      </c>
      <c r="L24" s="257">
        <f>P24+U24</f>
        <v>42</v>
      </c>
      <c r="M24" s="257"/>
      <c r="N24" s="257">
        <f>R24+W24</f>
        <v>28</v>
      </c>
      <c r="O24" s="283">
        <f t="shared" si="3"/>
        <v>170</v>
      </c>
      <c r="P24" s="291"/>
      <c r="Q24" s="257"/>
      <c r="R24" s="257"/>
      <c r="S24" s="257"/>
      <c r="T24" s="292"/>
      <c r="U24" s="291">
        <v>42</v>
      </c>
      <c r="V24" s="257"/>
      <c r="W24" s="257">
        <v>28</v>
      </c>
      <c r="X24" s="257">
        <v>170</v>
      </c>
      <c r="Y24" s="292">
        <v>8</v>
      </c>
      <c r="Z24" s="291"/>
      <c r="AA24" s="257"/>
      <c r="AB24" s="257"/>
      <c r="AC24" s="257"/>
      <c r="AD24" s="292"/>
      <c r="AE24" s="291"/>
      <c r="AF24" s="257"/>
      <c r="AG24" s="257"/>
      <c r="AH24" s="257"/>
      <c r="AI24" s="292"/>
      <c r="AJ24" s="291"/>
      <c r="AK24" s="257"/>
      <c r="AL24" s="257"/>
      <c r="AM24" s="257"/>
      <c r="AN24" s="292"/>
      <c r="AO24" s="291"/>
      <c r="AP24" s="257"/>
      <c r="AQ24" s="257"/>
      <c r="AR24" s="257"/>
      <c r="AS24" s="292"/>
      <c r="AT24" s="291"/>
      <c r="AU24" s="257"/>
      <c r="AV24" s="257"/>
      <c r="AW24" s="257"/>
      <c r="AX24" s="292"/>
      <c r="AY24" s="284"/>
      <c r="AZ24" s="257"/>
      <c r="BA24" s="257"/>
      <c r="BB24" s="257"/>
      <c r="BC24" s="258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199"/>
      <c r="CG24" s="199"/>
      <c r="CH24" s="199"/>
      <c r="CI24" s="199"/>
      <c r="CJ24" s="199"/>
      <c r="CK24" s="199"/>
      <c r="CL24" s="199"/>
      <c r="CM24" s="199"/>
      <c r="CN24" s="199"/>
      <c r="CO24" s="199"/>
      <c r="CP24" s="199"/>
      <c r="CQ24" s="199"/>
      <c r="CR24" s="199"/>
      <c r="CS24" s="199"/>
      <c r="CT24" s="199"/>
      <c r="CU24" s="199"/>
      <c r="CV24" s="199"/>
      <c r="CW24" s="199"/>
      <c r="CX24" s="199"/>
      <c r="CY24" s="199"/>
      <c r="CZ24" s="199"/>
      <c r="DA24" s="199"/>
      <c r="DB24" s="199"/>
      <c r="DC24" s="199"/>
      <c r="DD24" s="199"/>
      <c r="DE24" s="199"/>
      <c r="DF24" s="199"/>
      <c r="DG24" s="199"/>
      <c r="DH24" s="199"/>
      <c r="DI24" s="199"/>
      <c r="DJ24" s="199"/>
    </row>
    <row r="25" spans="1:114" ht="41.25" customHeight="1">
      <c r="A25" s="257" t="s">
        <v>301</v>
      </c>
      <c r="B25" s="287" t="s">
        <v>321</v>
      </c>
      <c r="C25" s="257">
        <v>3</v>
      </c>
      <c r="D25" s="257"/>
      <c r="E25" s="257"/>
      <c r="F25" s="257"/>
      <c r="G25" s="257">
        <v>3</v>
      </c>
      <c r="H25" s="257"/>
      <c r="I25" s="257">
        <v>4</v>
      </c>
      <c r="J25" s="299">
        <f t="shared" si="2"/>
        <v>120</v>
      </c>
      <c r="K25" s="299">
        <v>30</v>
      </c>
      <c r="L25" s="257">
        <v>16</v>
      </c>
      <c r="M25" s="257"/>
      <c r="N25" s="257">
        <v>14</v>
      </c>
      <c r="O25" s="283">
        <f t="shared" si="3"/>
        <v>90</v>
      </c>
      <c r="P25" s="291"/>
      <c r="Q25" s="257"/>
      <c r="R25" s="257"/>
      <c r="S25" s="257"/>
      <c r="T25" s="292"/>
      <c r="U25" s="291"/>
      <c r="V25" s="257"/>
      <c r="W25" s="257"/>
      <c r="X25" s="257"/>
      <c r="Y25" s="292"/>
      <c r="Z25" s="291">
        <v>16</v>
      </c>
      <c r="AA25" s="257"/>
      <c r="AB25" s="257">
        <v>14</v>
      </c>
      <c r="AC25" s="257">
        <f>O25</f>
        <v>90</v>
      </c>
      <c r="AD25" s="292">
        <v>4</v>
      </c>
      <c r="AE25" s="291"/>
      <c r="AF25" s="257"/>
      <c r="AG25" s="257"/>
      <c r="AH25" s="257"/>
      <c r="AI25" s="292"/>
      <c r="AJ25" s="291"/>
      <c r="AK25" s="257"/>
      <c r="AL25" s="257"/>
      <c r="AM25" s="257"/>
      <c r="AN25" s="292"/>
      <c r="AO25" s="291"/>
      <c r="AP25" s="257"/>
      <c r="AQ25" s="257"/>
      <c r="AR25" s="257"/>
      <c r="AS25" s="292"/>
      <c r="AT25" s="291"/>
      <c r="AU25" s="257"/>
      <c r="AV25" s="257"/>
      <c r="AW25" s="257"/>
      <c r="AX25" s="292"/>
      <c r="AY25" s="284"/>
      <c r="AZ25" s="257"/>
      <c r="BA25" s="257"/>
      <c r="BB25" s="257"/>
      <c r="BC25" s="258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199"/>
      <c r="CG25" s="199"/>
      <c r="CH25" s="199"/>
      <c r="CI25" s="199"/>
      <c r="CJ25" s="199"/>
      <c r="CK25" s="199"/>
      <c r="CL25" s="199"/>
      <c r="CM25" s="199"/>
      <c r="CN25" s="199"/>
      <c r="CO25" s="199"/>
      <c r="CP25" s="199"/>
      <c r="CQ25" s="199"/>
      <c r="CR25" s="199"/>
      <c r="CS25" s="199"/>
      <c r="CT25" s="199"/>
      <c r="CU25" s="199"/>
      <c r="CV25" s="199"/>
      <c r="CW25" s="199"/>
      <c r="CX25" s="199"/>
      <c r="CY25" s="199"/>
      <c r="CZ25" s="199"/>
      <c r="DA25" s="199"/>
      <c r="DB25" s="199"/>
      <c r="DC25" s="199"/>
      <c r="DD25" s="199"/>
      <c r="DE25" s="199"/>
      <c r="DF25" s="199"/>
      <c r="DG25" s="199"/>
      <c r="DH25" s="199"/>
      <c r="DI25" s="199"/>
      <c r="DJ25" s="199"/>
    </row>
    <row r="26" spans="1:114" ht="22.5" customHeight="1">
      <c r="A26" s="257" t="s">
        <v>302</v>
      </c>
      <c r="B26" s="287" t="s">
        <v>322</v>
      </c>
      <c r="C26" s="257">
        <v>3.4</v>
      </c>
      <c r="D26" s="257">
        <v>4</v>
      </c>
      <c r="E26" s="257"/>
      <c r="F26" s="257"/>
      <c r="G26" s="257">
        <v>4</v>
      </c>
      <c r="H26" s="257"/>
      <c r="I26" s="257">
        <v>7</v>
      </c>
      <c r="J26" s="299">
        <f t="shared" si="2"/>
        <v>210</v>
      </c>
      <c r="K26" s="299">
        <v>60</v>
      </c>
      <c r="L26" s="257">
        <f>Z26+AE26</f>
        <v>32</v>
      </c>
      <c r="M26" s="257"/>
      <c r="N26" s="257">
        <f>AB26+AG26</f>
        <v>28</v>
      </c>
      <c r="O26" s="283">
        <f t="shared" si="3"/>
        <v>150</v>
      </c>
      <c r="P26" s="291"/>
      <c r="Q26" s="257"/>
      <c r="R26" s="257"/>
      <c r="S26" s="257"/>
      <c r="T26" s="292"/>
      <c r="U26" s="291"/>
      <c r="V26" s="257"/>
      <c r="W26" s="257"/>
      <c r="X26" s="257"/>
      <c r="Y26" s="292"/>
      <c r="Z26" s="291">
        <v>16</v>
      </c>
      <c r="AA26" s="257"/>
      <c r="AB26" s="257">
        <v>14</v>
      </c>
      <c r="AC26" s="257">
        <v>90</v>
      </c>
      <c r="AD26" s="292">
        <v>4</v>
      </c>
      <c r="AE26" s="291">
        <v>16</v>
      </c>
      <c r="AF26" s="257"/>
      <c r="AG26" s="257">
        <v>14</v>
      </c>
      <c r="AH26" s="257">
        <v>60</v>
      </c>
      <c r="AI26" s="292">
        <v>3</v>
      </c>
      <c r="AJ26" s="291"/>
      <c r="AK26" s="257"/>
      <c r="AL26" s="257"/>
      <c r="AM26" s="257"/>
      <c r="AN26" s="292"/>
      <c r="AO26" s="291"/>
      <c r="AP26" s="257"/>
      <c r="AQ26" s="257"/>
      <c r="AR26" s="257"/>
      <c r="AS26" s="292"/>
      <c r="AT26" s="291"/>
      <c r="AU26" s="257"/>
      <c r="AV26" s="257"/>
      <c r="AW26" s="257"/>
      <c r="AX26" s="292"/>
      <c r="AY26" s="284"/>
      <c r="AZ26" s="257"/>
      <c r="BA26" s="257"/>
      <c r="BB26" s="257"/>
      <c r="BC26" s="258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199"/>
      <c r="CG26" s="199"/>
      <c r="CH26" s="199"/>
      <c r="CI26" s="199"/>
      <c r="CJ26" s="199"/>
      <c r="CK26" s="199"/>
      <c r="CL26" s="199"/>
      <c r="CM26" s="199"/>
      <c r="CN26" s="199"/>
      <c r="CO26" s="199"/>
      <c r="CP26" s="199"/>
      <c r="CQ26" s="199"/>
      <c r="CR26" s="199"/>
      <c r="CS26" s="199"/>
      <c r="CT26" s="199"/>
      <c r="CU26" s="199"/>
      <c r="CV26" s="199"/>
      <c r="CW26" s="199"/>
      <c r="CX26" s="199"/>
      <c r="CY26" s="199"/>
      <c r="CZ26" s="199"/>
      <c r="DA26" s="199"/>
      <c r="DB26" s="199"/>
      <c r="DC26" s="199"/>
      <c r="DD26" s="199"/>
      <c r="DE26" s="199"/>
      <c r="DF26" s="199"/>
      <c r="DG26" s="199"/>
      <c r="DH26" s="199"/>
      <c r="DI26" s="199"/>
      <c r="DJ26" s="199"/>
    </row>
    <row r="27" spans="1:114" ht="24" customHeight="1">
      <c r="A27" s="257" t="s">
        <v>303</v>
      </c>
      <c r="B27" s="287" t="s">
        <v>323</v>
      </c>
      <c r="C27" s="257">
        <v>4</v>
      </c>
      <c r="D27" s="257"/>
      <c r="E27" s="257">
        <v>3</v>
      </c>
      <c r="F27" s="257"/>
      <c r="G27" s="257">
        <v>4</v>
      </c>
      <c r="H27" s="257"/>
      <c r="I27" s="257">
        <v>8</v>
      </c>
      <c r="J27" s="299">
        <f t="shared" si="2"/>
        <v>240</v>
      </c>
      <c r="K27" s="299">
        <v>70</v>
      </c>
      <c r="L27" s="257">
        <f>Z27+AE27</f>
        <v>40</v>
      </c>
      <c r="M27" s="257"/>
      <c r="N27" s="257">
        <f>AB27+AG27</f>
        <v>30</v>
      </c>
      <c r="O27" s="283">
        <f t="shared" si="3"/>
        <v>170</v>
      </c>
      <c r="P27" s="291"/>
      <c r="Q27" s="257"/>
      <c r="R27" s="257"/>
      <c r="S27" s="257"/>
      <c r="T27" s="292"/>
      <c r="U27" s="291"/>
      <c r="V27" s="257"/>
      <c r="W27" s="257"/>
      <c r="X27" s="257"/>
      <c r="Y27" s="292"/>
      <c r="Z27" s="291">
        <v>24</v>
      </c>
      <c r="AA27" s="257"/>
      <c r="AB27" s="257">
        <v>16</v>
      </c>
      <c r="AC27" s="257">
        <v>80</v>
      </c>
      <c r="AD27" s="292">
        <v>4</v>
      </c>
      <c r="AE27" s="291">
        <v>16</v>
      </c>
      <c r="AF27" s="257"/>
      <c r="AG27" s="257">
        <v>14</v>
      </c>
      <c r="AH27" s="257">
        <v>90</v>
      </c>
      <c r="AI27" s="292">
        <v>4</v>
      </c>
      <c r="AJ27" s="291"/>
      <c r="AK27" s="257"/>
      <c r="AL27" s="257"/>
      <c r="AM27" s="257"/>
      <c r="AN27" s="292"/>
      <c r="AO27" s="291"/>
      <c r="AP27" s="257"/>
      <c r="AQ27" s="257"/>
      <c r="AR27" s="257"/>
      <c r="AS27" s="292"/>
      <c r="AT27" s="291"/>
      <c r="AU27" s="257"/>
      <c r="AV27" s="257"/>
      <c r="AW27" s="257"/>
      <c r="AX27" s="292"/>
      <c r="AY27" s="284"/>
      <c r="AZ27" s="257"/>
      <c r="BA27" s="257"/>
      <c r="BB27" s="257"/>
      <c r="BC27" s="258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  <c r="CM27" s="199"/>
      <c r="CN27" s="199"/>
      <c r="CO27" s="199"/>
      <c r="CP27" s="199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199"/>
      <c r="DE27" s="199"/>
      <c r="DF27" s="199"/>
      <c r="DG27" s="199"/>
      <c r="DH27" s="199"/>
      <c r="DI27" s="199"/>
      <c r="DJ27" s="199"/>
    </row>
    <row r="28" spans="1:114" ht="22.5" customHeight="1">
      <c r="A28" s="257" t="s">
        <v>304</v>
      </c>
      <c r="B28" s="287" t="s">
        <v>324</v>
      </c>
      <c r="C28" s="257">
        <v>4</v>
      </c>
      <c r="D28" s="257"/>
      <c r="E28" s="257">
        <v>5</v>
      </c>
      <c r="F28" s="257"/>
      <c r="G28" s="257">
        <v>4</v>
      </c>
      <c r="H28" s="257"/>
      <c r="I28" s="257">
        <v>9</v>
      </c>
      <c r="J28" s="299">
        <f t="shared" si="2"/>
        <v>270</v>
      </c>
      <c r="K28" s="299">
        <v>80</v>
      </c>
      <c r="L28" s="257">
        <f>AE28+AJ28</f>
        <v>48</v>
      </c>
      <c r="M28" s="257"/>
      <c r="N28" s="257">
        <f>AG28+AL28</f>
        <v>32</v>
      </c>
      <c r="O28" s="283">
        <f t="shared" si="3"/>
        <v>190</v>
      </c>
      <c r="P28" s="291"/>
      <c r="Q28" s="257"/>
      <c r="R28" s="257"/>
      <c r="S28" s="257"/>
      <c r="T28" s="292"/>
      <c r="U28" s="291"/>
      <c r="V28" s="257"/>
      <c r="W28" s="257"/>
      <c r="X28" s="257"/>
      <c r="Y28" s="292"/>
      <c r="Z28" s="291"/>
      <c r="AA28" s="257"/>
      <c r="AB28" s="257"/>
      <c r="AC28" s="257"/>
      <c r="AD28" s="292"/>
      <c r="AE28" s="291">
        <v>24</v>
      </c>
      <c r="AF28" s="257"/>
      <c r="AG28" s="257">
        <v>16</v>
      </c>
      <c r="AH28" s="257">
        <v>110</v>
      </c>
      <c r="AI28" s="292">
        <v>5</v>
      </c>
      <c r="AJ28" s="291">
        <v>24</v>
      </c>
      <c r="AK28" s="257"/>
      <c r="AL28" s="257">
        <v>16</v>
      </c>
      <c r="AM28" s="257">
        <v>80</v>
      </c>
      <c r="AN28" s="292">
        <v>4</v>
      </c>
      <c r="AO28" s="291"/>
      <c r="AP28" s="257"/>
      <c r="AQ28" s="257"/>
      <c r="AR28" s="257"/>
      <c r="AS28" s="292"/>
      <c r="AT28" s="291"/>
      <c r="AU28" s="257"/>
      <c r="AV28" s="257"/>
      <c r="AW28" s="257"/>
      <c r="AX28" s="292"/>
      <c r="AY28" s="284"/>
      <c r="AZ28" s="257"/>
      <c r="BA28" s="257"/>
      <c r="BB28" s="257"/>
      <c r="BC28" s="258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199"/>
      <c r="CG28" s="199"/>
      <c r="CH28" s="199"/>
      <c r="CI28" s="199"/>
      <c r="CJ28" s="199"/>
      <c r="CK28" s="199"/>
      <c r="CL28" s="199"/>
      <c r="CM28" s="199"/>
      <c r="CN28" s="199"/>
      <c r="CO28" s="199"/>
      <c r="CP28" s="199"/>
      <c r="CQ28" s="199"/>
      <c r="CR28" s="199"/>
      <c r="CS28" s="199"/>
      <c r="CT28" s="199"/>
      <c r="CU28" s="199"/>
      <c r="CV28" s="199"/>
      <c r="CW28" s="199"/>
      <c r="CX28" s="199"/>
      <c r="CY28" s="199"/>
      <c r="CZ28" s="199"/>
      <c r="DA28" s="199"/>
      <c r="DB28" s="199"/>
      <c r="DC28" s="199"/>
      <c r="DD28" s="199"/>
      <c r="DE28" s="199"/>
      <c r="DF28" s="199"/>
      <c r="DG28" s="199"/>
      <c r="DH28" s="199"/>
      <c r="DI28" s="199"/>
      <c r="DJ28" s="199"/>
    </row>
    <row r="29" spans="1:114" ht="22.5" customHeight="1">
      <c r="A29" s="257"/>
      <c r="B29" s="312"/>
      <c r="C29" s="257"/>
      <c r="D29" s="257"/>
      <c r="E29" s="257"/>
      <c r="F29" s="257"/>
      <c r="G29" s="257"/>
      <c r="H29" s="257"/>
      <c r="I29" s="257"/>
      <c r="J29" s="299"/>
      <c r="K29" s="299"/>
      <c r="L29" s="257"/>
      <c r="M29" s="257"/>
      <c r="N29" s="257"/>
      <c r="O29" s="283">
        <f t="shared" si="3"/>
        <v>0</v>
      </c>
      <c r="P29" s="291"/>
      <c r="Q29" s="257"/>
      <c r="R29" s="257"/>
      <c r="S29" s="257"/>
      <c r="T29" s="292"/>
      <c r="U29" s="291"/>
      <c r="V29" s="257"/>
      <c r="W29" s="257"/>
      <c r="X29" s="257"/>
      <c r="Y29" s="292"/>
      <c r="Z29" s="291"/>
      <c r="AA29" s="257"/>
      <c r="AB29" s="257"/>
      <c r="AC29" s="257"/>
      <c r="AD29" s="292"/>
      <c r="AE29" s="291"/>
      <c r="AF29" s="257"/>
      <c r="AG29" s="257"/>
      <c r="AH29" s="257"/>
      <c r="AI29" s="292"/>
      <c r="AJ29" s="291"/>
      <c r="AK29" s="257"/>
      <c r="AL29" s="257"/>
      <c r="AM29" s="257"/>
      <c r="AN29" s="292"/>
      <c r="AO29" s="291"/>
      <c r="AP29" s="257"/>
      <c r="AQ29" s="257"/>
      <c r="AR29" s="257"/>
      <c r="AS29" s="292"/>
      <c r="AT29" s="291"/>
      <c r="AU29" s="257"/>
      <c r="AV29" s="257"/>
      <c r="AW29" s="257"/>
      <c r="AX29" s="292"/>
      <c r="AY29" s="284"/>
      <c r="AZ29" s="257"/>
      <c r="BA29" s="257"/>
      <c r="BB29" s="257"/>
      <c r="BC29" s="258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199"/>
      <c r="CG29" s="199"/>
      <c r="CH29" s="199"/>
      <c r="CI29" s="199"/>
      <c r="CJ29" s="199"/>
      <c r="CK29" s="199"/>
      <c r="CL29" s="199"/>
      <c r="CM29" s="199"/>
      <c r="CN29" s="199"/>
      <c r="CO29" s="199"/>
      <c r="CP29" s="199"/>
      <c r="CQ29" s="199"/>
      <c r="CR29" s="199"/>
      <c r="CS29" s="199"/>
      <c r="CT29" s="199"/>
      <c r="CU29" s="199"/>
      <c r="CV29" s="199"/>
      <c r="CW29" s="199"/>
      <c r="CX29" s="199"/>
      <c r="CY29" s="199"/>
      <c r="CZ29" s="199"/>
      <c r="DA29" s="199"/>
      <c r="DB29" s="199"/>
      <c r="DC29" s="199"/>
      <c r="DD29" s="199"/>
      <c r="DE29" s="199"/>
      <c r="DF29" s="199"/>
      <c r="DG29" s="199"/>
      <c r="DH29" s="199"/>
      <c r="DI29" s="199"/>
      <c r="DJ29" s="199"/>
    </row>
    <row r="30" spans="1:114" ht="22.5" customHeight="1" thickBot="1">
      <c r="A30" s="257"/>
      <c r="B30" s="287" t="s">
        <v>401</v>
      </c>
      <c r="C30" s="257"/>
      <c r="D30" s="257" t="s">
        <v>288</v>
      </c>
      <c r="E30" s="257"/>
      <c r="F30" s="257"/>
      <c r="G30" s="257"/>
      <c r="H30" s="257"/>
      <c r="I30" s="257"/>
      <c r="J30" s="299"/>
      <c r="K30" s="299"/>
      <c r="L30" s="257"/>
      <c r="M30" s="257"/>
      <c r="N30" s="257"/>
      <c r="O30" s="283">
        <f t="shared" si="3"/>
        <v>0</v>
      </c>
      <c r="P30" s="293"/>
      <c r="Q30" s="294">
        <v>64</v>
      </c>
      <c r="R30" s="294"/>
      <c r="S30" s="294"/>
      <c r="T30" s="295"/>
      <c r="U30" s="293"/>
      <c r="V30" s="294">
        <v>56</v>
      </c>
      <c r="W30" s="294"/>
      <c r="X30" s="294"/>
      <c r="Y30" s="295"/>
      <c r="Z30" s="293"/>
      <c r="AA30" s="294">
        <v>64</v>
      </c>
      <c r="AB30" s="294"/>
      <c r="AC30" s="294"/>
      <c r="AD30" s="295"/>
      <c r="AE30" s="293"/>
      <c r="AF30" s="294">
        <v>56</v>
      </c>
      <c r="AG30" s="294"/>
      <c r="AH30" s="294"/>
      <c r="AI30" s="295"/>
      <c r="AJ30" s="293"/>
      <c r="AK30" s="294"/>
      <c r="AL30" s="294"/>
      <c r="AM30" s="294"/>
      <c r="AN30" s="295"/>
      <c r="AO30" s="293"/>
      <c r="AP30" s="294"/>
      <c r="AQ30" s="294"/>
      <c r="AR30" s="294"/>
      <c r="AS30" s="295"/>
      <c r="AT30" s="293"/>
      <c r="AU30" s="294"/>
      <c r="AV30" s="294"/>
      <c r="AW30" s="294"/>
      <c r="AX30" s="295"/>
      <c r="AY30" s="293"/>
      <c r="AZ30" s="294"/>
      <c r="BA30" s="294"/>
      <c r="BB30" s="294"/>
      <c r="BC30" s="295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99"/>
      <c r="CO30" s="199"/>
      <c r="CP30" s="199"/>
      <c r="CQ30" s="199"/>
      <c r="CR30" s="199"/>
      <c r="CS30" s="199"/>
      <c r="CT30" s="199"/>
      <c r="CU30" s="199"/>
      <c r="CV30" s="199"/>
      <c r="CW30" s="199"/>
      <c r="CX30" s="199"/>
      <c r="CY30" s="199"/>
      <c r="CZ30" s="199"/>
      <c r="DA30" s="199"/>
      <c r="DB30" s="199"/>
      <c r="DC30" s="199"/>
      <c r="DD30" s="199"/>
      <c r="DE30" s="199"/>
      <c r="DF30" s="199"/>
      <c r="DG30" s="199"/>
      <c r="DH30" s="199"/>
      <c r="DI30" s="199"/>
      <c r="DJ30" s="199"/>
    </row>
    <row r="31" spans="1:114" ht="22.5" customHeight="1" thickBot="1" thickTop="1">
      <c r="A31" s="483" t="s">
        <v>402</v>
      </c>
      <c r="B31" s="484"/>
      <c r="C31" s="286">
        <v>14</v>
      </c>
      <c r="D31" s="286">
        <v>11</v>
      </c>
      <c r="E31" s="286">
        <v>3</v>
      </c>
      <c r="F31" s="286">
        <f>SUM(F21:F30)</f>
        <v>0</v>
      </c>
      <c r="G31" s="286">
        <v>12</v>
      </c>
      <c r="H31" s="286">
        <f>SUM(H21:H30)</f>
        <v>0</v>
      </c>
      <c r="I31" s="286">
        <f aca="true" t="shared" si="4" ref="I31:BC31">SUM(I13:I30)</f>
        <v>109</v>
      </c>
      <c r="J31" s="286">
        <f t="shared" si="4"/>
        <v>3270</v>
      </c>
      <c r="K31" s="286">
        <f t="shared" si="4"/>
        <v>950</v>
      </c>
      <c r="L31" s="286">
        <f t="shared" si="4"/>
        <v>452</v>
      </c>
      <c r="M31" s="286">
        <f t="shared" si="4"/>
        <v>188</v>
      </c>
      <c r="N31" s="286">
        <f t="shared" si="4"/>
        <v>280</v>
      </c>
      <c r="O31" s="286">
        <f t="shared" si="4"/>
        <v>2320</v>
      </c>
      <c r="P31" s="286">
        <f t="shared" si="4"/>
        <v>128</v>
      </c>
      <c r="Q31" s="286">
        <f>SUM(Q13:Q29)</f>
        <v>30</v>
      </c>
      <c r="R31" s="286">
        <f t="shared" si="4"/>
        <v>92</v>
      </c>
      <c r="S31" s="286">
        <f t="shared" si="4"/>
        <v>620</v>
      </c>
      <c r="T31" s="286">
        <f t="shared" si="4"/>
        <v>29</v>
      </c>
      <c r="U31" s="286">
        <f t="shared" si="4"/>
        <v>116</v>
      </c>
      <c r="V31" s="286">
        <f>SUM(V13:V29)</f>
        <v>56</v>
      </c>
      <c r="W31" s="286">
        <f t="shared" si="4"/>
        <v>68</v>
      </c>
      <c r="X31" s="286">
        <f t="shared" si="4"/>
        <v>600</v>
      </c>
      <c r="Y31" s="286">
        <f t="shared" si="4"/>
        <v>28</v>
      </c>
      <c r="Z31" s="286">
        <f t="shared" si="4"/>
        <v>112</v>
      </c>
      <c r="AA31" s="286">
        <f>SUM(AA13:AA29)</f>
        <v>44</v>
      </c>
      <c r="AB31" s="286">
        <f t="shared" si="4"/>
        <v>74</v>
      </c>
      <c r="AC31" s="286">
        <f t="shared" si="4"/>
        <v>550</v>
      </c>
      <c r="AD31" s="286">
        <f t="shared" si="4"/>
        <v>26</v>
      </c>
      <c r="AE31" s="286">
        <f t="shared" si="4"/>
        <v>72</v>
      </c>
      <c r="AF31" s="286">
        <f>SUM(AF13:AF29)</f>
        <v>44</v>
      </c>
      <c r="AG31" s="286">
        <f t="shared" si="4"/>
        <v>44</v>
      </c>
      <c r="AH31" s="286">
        <f t="shared" si="4"/>
        <v>410</v>
      </c>
      <c r="AI31" s="286">
        <f t="shared" si="4"/>
        <v>19</v>
      </c>
      <c r="AJ31" s="286">
        <f t="shared" si="4"/>
        <v>40</v>
      </c>
      <c r="AK31" s="286">
        <f t="shared" si="4"/>
        <v>14</v>
      </c>
      <c r="AL31" s="286">
        <f t="shared" si="4"/>
        <v>16</v>
      </c>
      <c r="AM31" s="286">
        <f t="shared" si="4"/>
        <v>140</v>
      </c>
      <c r="AN31" s="286">
        <f t="shared" si="4"/>
        <v>7</v>
      </c>
      <c r="AO31" s="286">
        <f t="shared" si="4"/>
        <v>0</v>
      </c>
      <c r="AP31" s="286">
        <f t="shared" si="4"/>
        <v>0</v>
      </c>
      <c r="AQ31" s="286">
        <f t="shared" si="4"/>
        <v>0</v>
      </c>
      <c r="AR31" s="286">
        <f t="shared" si="4"/>
        <v>0</v>
      </c>
      <c r="AS31" s="286">
        <f t="shared" si="4"/>
        <v>0</v>
      </c>
      <c r="AT31" s="286">
        <f t="shared" si="4"/>
        <v>0</v>
      </c>
      <c r="AU31" s="286">
        <f t="shared" si="4"/>
        <v>0</v>
      </c>
      <c r="AV31" s="286">
        <f t="shared" si="4"/>
        <v>0</v>
      </c>
      <c r="AW31" s="286">
        <f t="shared" si="4"/>
        <v>0</v>
      </c>
      <c r="AX31" s="286">
        <f t="shared" si="4"/>
        <v>0</v>
      </c>
      <c r="AY31" s="286">
        <f t="shared" si="4"/>
        <v>0</v>
      </c>
      <c r="AZ31" s="286">
        <f t="shared" si="4"/>
        <v>0</v>
      </c>
      <c r="BA31" s="286">
        <f t="shared" si="4"/>
        <v>0</v>
      </c>
      <c r="BB31" s="286">
        <f t="shared" si="4"/>
        <v>0</v>
      </c>
      <c r="BC31" s="313">
        <f t="shared" si="4"/>
        <v>0</v>
      </c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  <c r="CM31" s="199"/>
      <c r="CN31" s="199"/>
      <c r="CO31" s="199"/>
      <c r="CP31" s="199"/>
      <c r="CQ31" s="199"/>
      <c r="CR31" s="199"/>
      <c r="CS31" s="199"/>
      <c r="CT31" s="199"/>
      <c r="CU31" s="199"/>
      <c r="CV31" s="199"/>
      <c r="CW31" s="199"/>
      <c r="CX31" s="199"/>
      <c r="CY31" s="199"/>
      <c r="CZ31" s="199"/>
      <c r="DA31" s="199"/>
      <c r="DB31" s="199"/>
      <c r="DC31" s="199"/>
      <c r="DD31" s="199"/>
      <c r="DE31" s="199"/>
      <c r="DF31" s="199"/>
      <c r="DG31" s="199"/>
      <c r="DH31" s="199"/>
      <c r="DI31" s="199"/>
      <c r="DJ31" s="199"/>
    </row>
    <row r="32" spans="1:114" ht="22.5" customHeight="1" thickTop="1">
      <c r="A32" s="535" t="s">
        <v>394</v>
      </c>
      <c r="B32" s="498"/>
      <c r="C32" s="498"/>
      <c r="D32" s="498"/>
      <c r="E32" s="498"/>
      <c r="F32" s="498"/>
      <c r="G32" s="498"/>
      <c r="H32" s="498"/>
      <c r="I32" s="498"/>
      <c r="J32" s="498"/>
      <c r="K32" s="498"/>
      <c r="L32" s="498"/>
      <c r="M32" s="498"/>
      <c r="N32" s="498"/>
      <c r="O32" s="498"/>
      <c r="P32" s="499"/>
      <c r="Q32" s="499"/>
      <c r="R32" s="499"/>
      <c r="S32" s="499"/>
      <c r="T32" s="499"/>
      <c r="U32" s="499"/>
      <c r="V32" s="499"/>
      <c r="W32" s="499"/>
      <c r="X32" s="499"/>
      <c r="Y32" s="499"/>
      <c r="Z32" s="499"/>
      <c r="AA32" s="499"/>
      <c r="AB32" s="499"/>
      <c r="AC32" s="499"/>
      <c r="AD32" s="499"/>
      <c r="AE32" s="499"/>
      <c r="AF32" s="499"/>
      <c r="AG32" s="499"/>
      <c r="AH32" s="499"/>
      <c r="AI32" s="499"/>
      <c r="AJ32" s="499"/>
      <c r="AK32" s="499"/>
      <c r="AL32" s="499"/>
      <c r="AM32" s="499"/>
      <c r="AN32" s="499"/>
      <c r="AO32" s="499"/>
      <c r="AP32" s="499"/>
      <c r="AQ32" s="499"/>
      <c r="AR32" s="499"/>
      <c r="AS32" s="499"/>
      <c r="AT32" s="499"/>
      <c r="AU32" s="499"/>
      <c r="AV32" s="499"/>
      <c r="AW32" s="499"/>
      <c r="AX32" s="499"/>
      <c r="AY32" s="499"/>
      <c r="AZ32" s="499"/>
      <c r="BA32" s="499"/>
      <c r="BB32" s="499"/>
      <c r="BC32" s="4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199"/>
      <c r="CG32" s="199"/>
      <c r="CH32" s="199"/>
      <c r="CI32" s="199"/>
      <c r="CJ32" s="199"/>
      <c r="CK32" s="199"/>
      <c r="CL32" s="199"/>
      <c r="CM32" s="199"/>
      <c r="CN32" s="199"/>
      <c r="CO32" s="199"/>
      <c r="CP32" s="199"/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199"/>
      <c r="DB32" s="199"/>
      <c r="DC32" s="199"/>
      <c r="DD32" s="199"/>
      <c r="DE32" s="199"/>
      <c r="DF32" s="199"/>
      <c r="DG32" s="199"/>
      <c r="DH32" s="199"/>
      <c r="DI32" s="199"/>
      <c r="DJ32" s="199"/>
    </row>
    <row r="33" spans="1:114" ht="41.25" customHeight="1">
      <c r="A33" s="268" t="s">
        <v>276</v>
      </c>
      <c r="B33" s="304" t="s">
        <v>337</v>
      </c>
      <c r="C33" s="268">
        <v>3</v>
      </c>
      <c r="D33" s="268"/>
      <c r="E33" s="268"/>
      <c r="F33" s="268"/>
      <c r="G33" s="268">
        <v>3</v>
      </c>
      <c r="H33" s="268"/>
      <c r="I33" s="257">
        <v>5</v>
      </c>
      <c r="J33" s="299">
        <f>I33*30</f>
        <v>150</v>
      </c>
      <c r="K33" s="299">
        <v>40</v>
      </c>
      <c r="L33" s="268">
        <f>Z33</f>
        <v>24</v>
      </c>
      <c r="M33" s="268"/>
      <c r="N33" s="268">
        <f>AB33</f>
        <v>16</v>
      </c>
      <c r="O33" s="300">
        <f>J33-K33</f>
        <v>110</v>
      </c>
      <c r="P33" s="297"/>
      <c r="Q33" s="268"/>
      <c r="R33" s="268"/>
      <c r="S33" s="268"/>
      <c r="T33" s="296"/>
      <c r="U33" s="297"/>
      <c r="V33" s="268"/>
      <c r="W33" s="268"/>
      <c r="X33" s="268"/>
      <c r="Y33" s="296"/>
      <c r="Z33" s="297">
        <v>24</v>
      </c>
      <c r="AA33" s="268"/>
      <c r="AB33" s="268">
        <v>16</v>
      </c>
      <c r="AC33" s="268">
        <v>110</v>
      </c>
      <c r="AD33" s="296">
        <v>5</v>
      </c>
      <c r="AE33" s="297"/>
      <c r="AF33" s="268"/>
      <c r="AG33" s="268"/>
      <c r="AH33" s="268"/>
      <c r="AI33" s="296"/>
      <c r="AJ33" s="297"/>
      <c r="AK33" s="268"/>
      <c r="AL33" s="268"/>
      <c r="AM33" s="268"/>
      <c r="AN33" s="296"/>
      <c r="AO33" s="297"/>
      <c r="AP33" s="268"/>
      <c r="AQ33" s="268"/>
      <c r="AR33" s="268"/>
      <c r="AS33" s="296"/>
      <c r="AT33" s="297"/>
      <c r="AU33" s="268"/>
      <c r="AV33" s="268"/>
      <c r="AW33" s="268"/>
      <c r="AX33" s="296"/>
      <c r="AY33" s="297"/>
      <c r="AZ33" s="268"/>
      <c r="BA33" s="268"/>
      <c r="BB33" s="268"/>
      <c r="BC33" s="296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199"/>
      <c r="CG33" s="199"/>
      <c r="CH33" s="199"/>
      <c r="CI33" s="199"/>
      <c r="CJ33" s="199"/>
      <c r="CK33" s="199"/>
      <c r="CL33" s="199"/>
      <c r="CM33" s="199"/>
      <c r="CN33" s="199"/>
      <c r="CO33" s="199"/>
      <c r="CP33" s="199"/>
      <c r="CQ33" s="199"/>
      <c r="CR33" s="199"/>
      <c r="CS33" s="199"/>
      <c r="CT33" s="199"/>
      <c r="CU33" s="199"/>
      <c r="CV33" s="199"/>
      <c r="CW33" s="199"/>
      <c r="CX33" s="199"/>
      <c r="CY33" s="199"/>
      <c r="CZ33" s="199"/>
      <c r="DA33" s="199"/>
      <c r="DB33" s="199"/>
      <c r="DC33" s="199"/>
      <c r="DD33" s="199"/>
      <c r="DE33" s="199"/>
      <c r="DF33" s="199"/>
      <c r="DG33" s="199"/>
      <c r="DH33" s="199"/>
      <c r="DI33" s="199"/>
      <c r="DJ33" s="199"/>
    </row>
    <row r="34" spans="1:114" ht="21" customHeight="1">
      <c r="A34" s="268"/>
      <c r="B34" s="298" t="s">
        <v>338</v>
      </c>
      <c r="C34" s="268"/>
      <c r="D34" s="268"/>
      <c r="E34" s="268"/>
      <c r="F34" s="268"/>
      <c r="G34" s="268"/>
      <c r="H34" s="268"/>
      <c r="I34" s="257"/>
      <c r="J34" s="299">
        <f aca="true" t="shared" si="5" ref="J34:J43">I34*30</f>
        <v>0</v>
      </c>
      <c r="K34" s="299"/>
      <c r="L34" s="268"/>
      <c r="M34" s="268"/>
      <c r="N34" s="268"/>
      <c r="O34" s="300">
        <f aca="true" t="shared" si="6" ref="O34:O43">J34-K34</f>
        <v>0</v>
      </c>
      <c r="P34" s="297"/>
      <c r="Q34" s="268"/>
      <c r="R34" s="268"/>
      <c r="S34" s="268"/>
      <c r="T34" s="296"/>
      <c r="U34" s="297"/>
      <c r="V34" s="268"/>
      <c r="W34" s="268"/>
      <c r="X34" s="268"/>
      <c r="Y34" s="296"/>
      <c r="Z34" s="297"/>
      <c r="AA34" s="268"/>
      <c r="AB34" s="268"/>
      <c r="AC34" s="268"/>
      <c r="AD34" s="296"/>
      <c r="AE34" s="297"/>
      <c r="AF34" s="268"/>
      <c r="AG34" s="268"/>
      <c r="AH34" s="268"/>
      <c r="AI34" s="296"/>
      <c r="AJ34" s="297"/>
      <c r="AK34" s="268"/>
      <c r="AL34" s="268"/>
      <c r="AM34" s="268"/>
      <c r="AN34" s="296"/>
      <c r="AO34" s="297"/>
      <c r="AP34" s="268"/>
      <c r="AQ34" s="268"/>
      <c r="AR34" s="268"/>
      <c r="AS34" s="296"/>
      <c r="AT34" s="297"/>
      <c r="AU34" s="268"/>
      <c r="AV34" s="268"/>
      <c r="AW34" s="268"/>
      <c r="AX34" s="296"/>
      <c r="AY34" s="297"/>
      <c r="AZ34" s="268"/>
      <c r="BA34" s="268"/>
      <c r="BB34" s="268"/>
      <c r="BC34" s="296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199"/>
      <c r="CG34" s="199"/>
      <c r="CH34" s="199"/>
      <c r="CI34" s="199"/>
      <c r="CJ34" s="199"/>
      <c r="CK34" s="199"/>
      <c r="CL34" s="199"/>
      <c r="CM34" s="199"/>
      <c r="CN34" s="199"/>
      <c r="CO34" s="199"/>
      <c r="CP34" s="199"/>
      <c r="CQ34" s="199"/>
      <c r="CR34" s="199"/>
      <c r="CS34" s="199"/>
      <c r="CT34" s="199"/>
      <c r="CU34" s="199"/>
      <c r="CV34" s="199"/>
      <c r="CW34" s="199"/>
      <c r="CX34" s="199"/>
      <c r="CY34" s="199"/>
      <c r="CZ34" s="199"/>
      <c r="DA34" s="199"/>
      <c r="DB34" s="199"/>
      <c r="DC34" s="199"/>
      <c r="DD34" s="199"/>
      <c r="DE34" s="199"/>
      <c r="DF34" s="199"/>
      <c r="DG34" s="199"/>
      <c r="DH34" s="199"/>
      <c r="DI34" s="199"/>
      <c r="DJ34" s="199"/>
    </row>
    <row r="35" spans="1:114" ht="21" customHeight="1">
      <c r="A35" s="268" t="s">
        <v>317</v>
      </c>
      <c r="B35" s="287" t="s">
        <v>326</v>
      </c>
      <c r="C35" s="257">
        <v>4</v>
      </c>
      <c r="D35" s="257"/>
      <c r="E35" s="257"/>
      <c r="F35" s="257"/>
      <c r="G35" s="257"/>
      <c r="H35" s="257"/>
      <c r="I35" s="257">
        <v>4</v>
      </c>
      <c r="J35" s="299">
        <f t="shared" si="5"/>
        <v>120</v>
      </c>
      <c r="K35" s="299">
        <v>30</v>
      </c>
      <c r="L35" s="257">
        <f>AE35</f>
        <v>16</v>
      </c>
      <c r="M35" s="257"/>
      <c r="N35" s="257">
        <f>AG35</f>
        <v>14</v>
      </c>
      <c r="O35" s="283">
        <f t="shared" si="6"/>
        <v>90</v>
      </c>
      <c r="P35" s="291"/>
      <c r="Q35" s="257"/>
      <c r="R35" s="257"/>
      <c r="S35" s="257"/>
      <c r="T35" s="292"/>
      <c r="U35" s="291"/>
      <c r="V35" s="257"/>
      <c r="W35" s="257"/>
      <c r="X35" s="257"/>
      <c r="Y35" s="292"/>
      <c r="Z35" s="291"/>
      <c r="AA35" s="257"/>
      <c r="AB35" s="257"/>
      <c r="AC35" s="257"/>
      <c r="AD35" s="292"/>
      <c r="AE35" s="291">
        <v>16</v>
      </c>
      <c r="AF35" s="257"/>
      <c r="AG35" s="257">
        <v>14</v>
      </c>
      <c r="AH35" s="257">
        <v>90</v>
      </c>
      <c r="AI35" s="292">
        <v>4</v>
      </c>
      <c r="AJ35" s="297"/>
      <c r="AK35" s="268"/>
      <c r="AL35" s="268"/>
      <c r="AM35" s="268"/>
      <c r="AN35" s="296"/>
      <c r="AO35" s="297"/>
      <c r="AP35" s="268"/>
      <c r="AQ35" s="268"/>
      <c r="AR35" s="268"/>
      <c r="AS35" s="296"/>
      <c r="AT35" s="297"/>
      <c r="AU35" s="268"/>
      <c r="AV35" s="268"/>
      <c r="AW35" s="268"/>
      <c r="AX35" s="296"/>
      <c r="AY35" s="297"/>
      <c r="AZ35" s="268"/>
      <c r="BA35" s="268"/>
      <c r="BB35" s="268"/>
      <c r="BC35" s="296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199"/>
      <c r="CG35" s="199"/>
      <c r="CH35" s="199"/>
      <c r="CI35" s="199"/>
      <c r="CJ35" s="199"/>
      <c r="CK35" s="199"/>
      <c r="CL35" s="199"/>
      <c r="CM35" s="199"/>
      <c r="CN35" s="199"/>
      <c r="CO35" s="199"/>
      <c r="CP35" s="199"/>
      <c r="CQ35" s="199"/>
      <c r="CR35" s="199"/>
      <c r="CS35" s="199"/>
      <c r="CT35" s="199"/>
      <c r="CU35" s="199"/>
      <c r="CV35" s="199"/>
      <c r="CW35" s="199"/>
      <c r="CX35" s="199"/>
      <c r="CY35" s="199"/>
      <c r="CZ35" s="199"/>
      <c r="DA35" s="199"/>
      <c r="DB35" s="199"/>
      <c r="DC35" s="199"/>
      <c r="DD35" s="199"/>
      <c r="DE35" s="199"/>
      <c r="DF35" s="199"/>
      <c r="DG35" s="199"/>
      <c r="DH35" s="199"/>
      <c r="DI35" s="199"/>
      <c r="DJ35" s="199"/>
    </row>
    <row r="36" spans="1:114" ht="21" customHeight="1">
      <c r="A36" s="268"/>
      <c r="B36" s="298" t="s">
        <v>339</v>
      </c>
      <c r="C36" s="268"/>
      <c r="D36" s="268"/>
      <c r="E36" s="268"/>
      <c r="F36" s="268"/>
      <c r="G36" s="268"/>
      <c r="H36" s="268"/>
      <c r="I36" s="257"/>
      <c r="J36" s="299"/>
      <c r="K36" s="299"/>
      <c r="L36" s="268"/>
      <c r="M36" s="268"/>
      <c r="N36" s="268"/>
      <c r="O36" s="300"/>
      <c r="P36" s="297"/>
      <c r="Q36" s="268"/>
      <c r="R36" s="268"/>
      <c r="S36" s="268"/>
      <c r="T36" s="296"/>
      <c r="U36" s="297"/>
      <c r="V36" s="268"/>
      <c r="W36" s="268"/>
      <c r="X36" s="268"/>
      <c r="Y36" s="296"/>
      <c r="Z36" s="297"/>
      <c r="AA36" s="268"/>
      <c r="AB36" s="268"/>
      <c r="AC36" s="268"/>
      <c r="AD36" s="296"/>
      <c r="AE36" s="297"/>
      <c r="AF36" s="268"/>
      <c r="AG36" s="268"/>
      <c r="AH36" s="268"/>
      <c r="AI36" s="296"/>
      <c r="AJ36" s="297"/>
      <c r="AK36" s="268"/>
      <c r="AL36" s="268"/>
      <c r="AM36" s="268"/>
      <c r="AN36" s="296"/>
      <c r="AO36" s="297"/>
      <c r="AP36" s="268"/>
      <c r="AQ36" s="268"/>
      <c r="AR36" s="268"/>
      <c r="AS36" s="296"/>
      <c r="AT36" s="297"/>
      <c r="AU36" s="268"/>
      <c r="AV36" s="268"/>
      <c r="AW36" s="268"/>
      <c r="AX36" s="296"/>
      <c r="AY36" s="297"/>
      <c r="AZ36" s="268"/>
      <c r="BA36" s="268"/>
      <c r="BB36" s="268"/>
      <c r="BC36" s="296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199"/>
      <c r="CG36" s="199"/>
      <c r="CH36" s="199"/>
      <c r="CI36" s="199"/>
      <c r="CJ36" s="199"/>
      <c r="CK36" s="199"/>
      <c r="CL36" s="199"/>
      <c r="CM36" s="199"/>
      <c r="CN36" s="199"/>
      <c r="CO36" s="199"/>
      <c r="CP36" s="199"/>
      <c r="CQ36" s="199"/>
      <c r="CR36" s="199"/>
      <c r="CS36" s="199"/>
      <c r="CT36" s="199"/>
      <c r="CU36" s="199"/>
      <c r="CV36" s="199"/>
      <c r="CW36" s="199"/>
      <c r="CX36" s="199"/>
      <c r="CY36" s="199"/>
      <c r="CZ36" s="199"/>
      <c r="DA36" s="199"/>
      <c r="DB36" s="199"/>
      <c r="DC36" s="199"/>
      <c r="DD36" s="199"/>
      <c r="DE36" s="199"/>
      <c r="DF36" s="199"/>
      <c r="DG36" s="199"/>
      <c r="DH36" s="199"/>
      <c r="DI36" s="199"/>
      <c r="DJ36" s="199"/>
    </row>
    <row r="37" spans="1:114" ht="22.5" customHeight="1">
      <c r="A37" s="268" t="s">
        <v>277</v>
      </c>
      <c r="B37" s="298" t="s">
        <v>340</v>
      </c>
      <c r="C37" s="268">
        <v>7</v>
      </c>
      <c r="D37" s="268"/>
      <c r="E37" s="268"/>
      <c r="F37" s="268"/>
      <c r="G37" s="268">
        <v>7</v>
      </c>
      <c r="H37" s="268"/>
      <c r="I37" s="257">
        <v>5</v>
      </c>
      <c r="J37" s="299">
        <f>I37*30</f>
        <v>150</v>
      </c>
      <c r="K37" s="299">
        <v>40</v>
      </c>
      <c r="L37" s="268">
        <v>16</v>
      </c>
      <c r="M37" s="268"/>
      <c r="N37" s="268">
        <v>24</v>
      </c>
      <c r="O37" s="300">
        <f>J37-K37</f>
        <v>110</v>
      </c>
      <c r="P37" s="297"/>
      <c r="Q37" s="268"/>
      <c r="R37" s="268"/>
      <c r="S37" s="268"/>
      <c r="T37" s="296"/>
      <c r="U37" s="297"/>
      <c r="V37" s="268"/>
      <c r="W37" s="268"/>
      <c r="X37" s="268"/>
      <c r="Y37" s="296"/>
      <c r="Z37" s="297"/>
      <c r="AA37" s="268"/>
      <c r="AB37" s="268"/>
      <c r="AC37" s="268"/>
      <c r="AD37" s="296"/>
      <c r="AE37" s="297"/>
      <c r="AF37" s="268"/>
      <c r="AG37" s="268"/>
      <c r="AH37" s="268"/>
      <c r="AI37" s="296"/>
      <c r="AJ37" s="297"/>
      <c r="AK37" s="268"/>
      <c r="AL37" s="268"/>
      <c r="AM37" s="268"/>
      <c r="AN37" s="296"/>
      <c r="AO37" s="297"/>
      <c r="AP37" s="268"/>
      <c r="AQ37" s="268"/>
      <c r="AR37" s="268"/>
      <c r="AS37" s="296"/>
      <c r="AT37" s="297">
        <v>24</v>
      </c>
      <c r="AU37" s="268"/>
      <c r="AV37" s="268">
        <v>16</v>
      </c>
      <c r="AW37" s="268">
        <v>110</v>
      </c>
      <c r="AX37" s="296">
        <v>5</v>
      </c>
      <c r="AY37" s="297"/>
      <c r="AZ37" s="268"/>
      <c r="BA37" s="268"/>
      <c r="BB37" s="268"/>
      <c r="BC37" s="296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199"/>
      <c r="CG37" s="199"/>
      <c r="CH37" s="199"/>
      <c r="CI37" s="199"/>
      <c r="CJ37" s="199"/>
      <c r="CK37" s="199"/>
      <c r="CL37" s="199"/>
      <c r="CM37" s="199"/>
      <c r="CN37" s="199"/>
      <c r="CO37" s="199"/>
      <c r="CP37" s="199"/>
      <c r="CQ37" s="199"/>
      <c r="CR37" s="199"/>
      <c r="CS37" s="199"/>
      <c r="CT37" s="199"/>
      <c r="CU37" s="199"/>
      <c r="CV37" s="199"/>
      <c r="CW37" s="199"/>
      <c r="CX37" s="199"/>
      <c r="CY37" s="199"/>
      <c r="CZ37" s="199"/>
      <c r="DA37" s="199"/>
      <c r="DB37" s="199"/>
      <c r="DC37" s="199"/>
      <c r="DD37" s="199"/>
      <c r="DE37" s="199"/>
      <c r="DF37" s="199"/>
      <c r="DG37" s="199"/>
      <c r="DH37" s="199"/>
      <c r="DI37" s="199"/>
      <c r="DJ37" s="199"/>
    </row>
    <row r="38" spans="1:114" ht="37.5" customHeight="1">
      <c r="A38" s="268"/>
      <c r="B38" s="298" t="s">
        <v>341</v>
      </c>
      <c r="C38" s="268"/>
      <c r="D38" s="268"/>
      <c r="E38" s="268"/>
      <c r="F38" s="268"/>
      <c r="G38" s="268"/>
      <c r="H38" s="268"/>
      <c r="I38" s="257"/>
      <c r="J38" s="299">
        <f>I38*30</f>
        <v>0</v>
      </c>
      <c r="K38" s="299"/>
      <c r="L38" s="268"/>
      <c r="M38" s="268"/>
      <c r="N38" s="268"/>
      <c r="O38" s="300">
        <f>J38-K38</f>
        <v>0</v>
      </c>
      <c r="P38" s="297"/>
      <c r="Q38" s="268"/>
      <c r="R38" s="268"/>
      <c r="S38" s="268"/>
      <c r="T38" s="296"/>
      <c r="U38" s="297"/>
      <c r="V38" s="268"/>
      <c r="W38" s="268"/>
      <c r="X38" s="268"/>
      <c r="Y38" s="296"/>
      <c r="Z38" s="297"/>
      <c r="AA38" s="268"/>
      <c r="AB38" s="268"/>
      <c r="AC38" s="268"/>
      <c r="AD38" s="296"/>
      <c r="AE38" s="297"/>
      <c r="AF38" s="268"/>
      <c r="AG38" s="268"/>
      <c r="AH38" s="268"/>
      <c r="AI38" s="296"/>
      <c r="AJ38" s="297"/>
      <c r="AK38" s="268"/>
      <c r="AL38" s="268"/>
      <c r="AM38" s="268"/>
      <c r="AN38" s="296"/>
      <c r="AO38" s="297"/>
      <c r="AP38" s="268"/>
      <c r="AQ38" s="268"/>
      <c r="AR38" s="268"/>
      <c r="AS38" s="296"/>
      <c r="AT38" s="297"/>
      <c r="AU38" s="268"/>
      <c r="AV38" s="268"/>
      <c r="AW38" s="268"/>
      <c r="AX38" s="296"/>
      <c r="AY38" s="297"/>
      <c r="AZ38" s="268"/>
      <c r="BA38" s="268"/>
      <c r="BB38" s="268"/>
      <c r="BC38" s="296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199"/>
      <c r="CG38" s="199"/>
      <c r="CH38" s="199"/>
      <c r="CI38" s="199"/>
      <c r="CJ38" s="199"/>
      <c r="CK38" s="199"/>
      <c r="CL38" s="199"/>
      <c r="CM38" s="199"/>
      <c r="CN38" s="199"/>
      <c r="CO38" s="199"/>
      <c r="CP38" s="199"/>
      <c r="CQ38" s="199"/>
      <c r="CR38" s="199"/>
      <c r="CS38" s="199"/>
      <c r="CT38" s="199"/>
      <c r="CU38" s="199"/>
      <c r="CV38" s="199"/>
      <c r="CW38" s="199"/>
      <c r="CX38" s="199"/>
      <c r="CY38" s="199"/>
      <c r="CZ38" s="199"/>
      <c r="DA38" s="199"/>
      <c r="DB38" s="199"/>
      <c r="DC38" s="199"/>
      <c r="DD38" s="199"/>
      <c r="DE38" s="199"/>
      <c r="DF38" s="199"/>
      <c r="DG38" s="199"/>
      <c r="DH38" s="199"/>
      <c r="DI38" s="199"/>
      <c r="DJ38" s="199"/>
    </row>
    <row r="39" spans="1:114" ht="22.5" customHeight="1">
      <c r="A39" s="268" t="s">
        <v>278</v>
      </c>
      <c r="B39" s="298" t="s">
        <v>329</v>
      </c>
      <c r="C39" s="268">
        <v>5</v>
      </c>
      <c r="D39" s="268"/>
      <c r="E39" s="268"/>
      <c r="F39" s="268"/>
      <c r="G39" s="268">
        <v>5</v>
      </c>
      <c r="H39" s="268"/>
      <c r="I39" s="257">
        <v>4</v>
      </c>
      <c r="J39" s="299">
        <f>I39*30</f>
        <v>120</v>
      </c>
      <c r="K39" s="299">
        <v>30</v>
      </c>
      <c r="L39" s="268">
        <v>16</v>
      </c>
      <c r="M39" s="268"/>
      <c r="N39" s="268">
        <v>14</v>
      </c>
      <c r="O39" s="300">
        <v>90</v>
      </c>
      <c r="P39" s="297"/>
      <c r="Q39" s="268"/>
      <c r="R39" s="268"/>
      <c r="S39" s="268"/>
      <c r="T39" s="296"/>
      <c r="U39" s="297"/>
      <c r="V39" s="268"/>
      <c r="W39" s="268"/>
      <c r="X39" s="268"/>
      <c r="Y39" s="296"/>
      <c r="Z39" s="297"/>
      <c r="AA39" s="268"/>
      <c r="AB39" s="268"/>
      <c r="AC39" s="268"/>
      <c r="AD39" s="296"/>
      <c r="AE39" s="297"/>
      <c r="AF39" s="268"/>
      <c r="AG39" s="268"/>
      <c r="AH39" s="268"/>
      <c r="AI39" s="296"/>
      <c r="AJ39" s="297">
        <v>16</v>
      </c>
      <c r="AK39" s="268"/>
      <c r="AL39" s="268">
        <v>14</v>
      </c>
      <c r="AM39" s="268">
        <v>90</v>
      </c>
      <c r="AN39" s="296">
        <v>4</v>
      </c>
      <c r="AO39" s="297"/>
      <c r="AP39" s="268"/>
      <c r="AQ39" s="268"/>
      <c r="AR39" s="268"/>
      <c r="AS39" s="296"/>
      <c r="AT39" s="297"/>
      <c r="AU39" s="268"/>
      <c r="AV39" s="268"/>
      <c r="AW39" s="268"/>
      <c r="AX39" s="296"/>
      <c r="AY39" s="297"/>
      <c r="AZ39" s="268"/>
      <c r="BA39" s="268"/>
      <c r="BB39" s="268"/>
      <c r="BC39" s="296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199"/>
      <c r="CG39" s="199"/>
      <c r="CH39" s="199"/>
      <c r="CI39" s="199"/>
      <c r="CJ39" s="199"/>
      <c r="CK39" s="199"/>
      <c r="CL39" s="199"/>
      <c r="CM39" s="199"/>
      <c r="CN39" s="199"/>
      <c r="CO39" s="199"/>
      <c r="CP39" s="199"/>
      <c r="CQ39" s="199"/>
      <c r="CR39" s="199"/>
      <c r="CS39" s="199"/>
      <c r="CT39" s="199"/>
      <c r="CU39" s="199"/>
      <c r="CV39" s="199"/>
      <c r="CW39" s="199"/>
      <c r="CX39" s="199"/>
      <c r="CY39" s="199"/>
      <c r="CZ39" s="199"/>
      <c r="DA39" s="199"/>
      <c r="DB39" s="199"/>
      <c r="DC39" s="199"/>
      <c r="DD39" s="199"/>
      <c r="DE39" s="199"/>
      <c r="DF39" s="199"/>
      <c r="DG39" s="199"/>
      <c r="DH39" s="199"/>
      <c r="DI39" s="199"/>
      <c r="DJ39" s="199"/>
    </row>
    <row r="40" spans="1:114" ht="39" customHeight="1">
      <c r="A40" s="268"/>
      <c r="B40" s="298" t="s">
        <v>342</v>
      </c>
      <c r="C40" s="268"/>
      <c r="D40" s="268"/>
      <c r="E40" s="268"/>
      <c r="F40" s="268"/>
      <c r="G40" s="268"/>
      <c r="H40" s="268"/>
      <c r="I40" s="257"/>
      <c r="J40" s="299">
        <f t="shared" si="5"/>
        <v>0</v>
      </c>
      <c r="K40" s="299"/>
      <c r="L40" s="268"/>
      <c r="M40" s="268"/>
      <c r="N40" s="268"/>
      <c r="O40" s="300">
        <f t="shared" si="6"/>
        <v>0</v>
      </c>
      <c r="P40" s="297"/>
      <c r="Q40" s="268"/>
      <c r="R40" s="268"/>
      <c r="S40" s="268"/>
      <c r="T40" s="296"/>
      <c r="U40" s="297"/>
      <c r="V40" s="268"/>
      <c r="W40" s="268"/>
      <c r="X40" s="268"/>
      <c r="Y40" s="296"/>
      <c r="Z40" s="297"/>
      <c r="AA40" s="268"/>
      <c r="AB40" s="268"/>
      <c r="AC40" s="268"/>
      <c r="AD40" s="296"/>
      <c r="AE40" s="297"/>
      <c r="AF40" s="268"/>
      <c r="AG40" s="268"/>
      <c r="AH40" s="268"/>
      <c r="AI40" s="296"/>
      <c r="AJ40" s="297"/>
      <c r="AK40" s="268"/>
      <c r="AL40" s="268"/>
      <c r="AM40" s="268"/>
      <c r="AN40" s="296"/>
      <c r="AO40" s="297"/>
      <c r="AP40" s="268"/>
      <c r="AQ40" s="268"/>
      <c r="AR40" s="268"/>
      <c r="AS40" s="296"/>
      <c r="AT40" s="297"/>
      <c r="AU40" s="268"/>
      <c r="AV40" s="268"/>
      <c r="AW40" s="268"/>
      <c r="AX40" s="296"/>
      <c r="AY40" s="297"/>
      <c r="AZ40" s="268"/>
      <c r="BA40" s="268"/>
      <c r="BB40" s="268"/>
      <c r="BC40" s="296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199"/>
      <c r="CG40" s="199"/>
      <c r="CH40" s="199"/>
      <c r="CI40" s="199"/>
      <c r="CJ40" s="199"/>
      <c r="CK40" s="199"/>
      <c r="CL40" s="199"/>
      <c r="CM40" s="199"/>
      <c r="CN40" s="199"/>
      <c r="CO40" s="199"/>
      <c r="CP40" s="199"/>
      <c r="CQ40" s="199"/>
      <c r="CR40" s="199"/>
      <c r="CS40" s="199"/>
      <c r="CT40" s="199"/>
      <c r="CU40" s="199"/>
      <c r="CV40" s="199"/>
      <c r="CW40" s="199"/>
      <c r="CX40" s="199"/>
      <c r="CY40" s="199"/>
      <c r="CZ40" s="199"/>
      <c r="DA40" s="199"/>
      <c r="DB40" s="199"/>
      <c r="DC40" s="199"/>
      <c r="DD40" s="199"/>
      <c r="DE40" s="199"/>
      <c r="DF40" s="199"/>
      <c r="DG40" s="199"/>
      <c r="DH40" s="199"/>
      <c r="DI40" s="199"/>
      <c r="DJ40" s="199"/>
    </row>
    <row r="41" spans="1:114" ht="24.75" customHeight="1">
      <c r="A41" s="268" t="s">
        <v>279</v>
      </c>
      <c r="B41" s="298" t="s">
        <v>331</v>
      </c>
      <c r="C41" s="268">
        <v>5</v>
      </c>
      <c r="D41" s="268"/>
      <c r="E41" s="268"/>
      <c r="F41" s="268"/>
      <c r="G41" s="268">
        <v>5</v>
      </c>
      <c r="H41" s="268"/>
      <c r="I41" s="257">
        <v>4</v>
      </c>
      <c r="J41" s="299">
        <f t="shared" si="5"/>
        <v>120</v>
      </c>
      <c r="K41" s="299">
        <v>30</v>
      </c>
      <c r="L41" s="268">
        <v>16</v>
      </c>
      <c r="M41" s="268">
        <v>14</v>
      </c>
      <c r="N41" s="268"/>
      <c r="O41" s="300">
        <f t="shared" si="6"/>
        <v>90</v>
      </c>
      <c r="P41" s="297"/>
      <c r="Q41" s="268"/>
      <c r="R41" s="268"/>
      <c r="S41" s="268"/>
      <c r="T41" s="296"/>
      <c r="U41" s="297"/>
      <c r="V41" s="268"/>
      <c r="W41" s="268"/>
      <c r="X41" s="268"/>
      <c r="Y41" s="296"/>
      <c r="Z41" s="297"/>
      <c r="AA41" s="268"/>
      <c r="AB41" s="268"/>
      <c r="AC41" s="268"/>
      <c r="AD41" s="296"/>
      <c r="AE41" s="297"/>
      <c r="AF41" s="268"/>
      <c r="AG41" s="268"/>
      <c r="AH41" s="268"/>
      <c r="AI41" s="296"/>
      <c r="AJ41" s="297">
        <v>16</v>
      </c>
      <c r="AK41" s="268"/>
      <c r="AL41" s="268">
        <v>14</v>
      </c>
      <c r="AM41" s="268">
        <v>90</v>
      </c>
      <c r="AN41" s="296">
        <v>4</v>
      </c>
      <c r="AO41" s="297"/>
      <c r="AP41" s="268"/>
      <c r="AQ41" s="268"/>
      <c r="AR41" s="268"/>
      <c r="AS41" s="296"/>
      <c r="AT41" s="297"/>
      <c r="AU41" s="268"/>
      <c r="AV41" s="268"/>
      <c r="AW41" s="268"/>
      <c r="AX41" s="296"/>
      <c r="AY41" s="297"/>
      <c r="AZ41" s="268"/>
      <c r="BA41" s="268"/>
      <c r="BB41" s="268"/>
      <c r="BC41" s="296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199"/>
      <c r="CG41" s="199"/>
      <c r="CH41" s="199"/>
      <c r="CI41" s="199"/>
      <c r="CJ41" s="199"/>
      <c r="CK41" s="199"/>
      <c r="CL41" s="199"/>
      <c r="CM41" s="199"/>
      <c r="CN41" s="199"/>
      <c r="CO41" s="199"/>
      <c r="CP41" s="199"/>
      <c r="CQ41" s="199"/>
      <c r="CR41" s="199"/>
      <c r="CS41" s="199"/>
      <c r="CT41" s="199"/>
      <c r="CU41" s="199"/>
      <c r="CV41" s="199"/>
      <c r="CW41" s="199"/>
      <c r="CX41" s="199"/>
      <c r="CY41" s="199"/>
      <c r="CZ41" s="199"/>
      <c r="DA41" s="199"/>
      <c r="DB41" s="199"/>
      <c r="DC41" s="199"/>
      <c r="DD41" s="199"/>
      <c r="DE41" s="199"/>
      <c r="DF41" s="199"/>
      <c r="DG41" s="199"/>
      <c r="DH41" s="199"/>
      <c r="DI41" s="199"/>
      <c r="DJ41" s="199"/>
    </row>
    <row r="42" spans="1:114" ht="22.5" customHeight="1">
      <c r="A42" s="268"/>
      <c r="B42" s="298" t="s">
        <v>307</v>
      </c>
      <c r="C42" s="268"/>
      <c r="D42" s="268"/>
      <c r="E42" s="268"/>
      <c r="F42" s="268"/>
      <c r="G42" s="268"/>
      <c r="H42" s="268"/>
      <c r="I42" s="257"/>
      <c r="J42" s="299">
        <f t="shared" si="5"/>
        <v>0</v>
      </c>
      <c r="K42" s="299"/>
      <c r="L42" s="268"/>
      <c r="M42" s="268"/>
      <c r="N42" s="268"/>
      <c r="O42" s="300">
        <f t="shared" si="6"/>
        <v>0</v>
      </c>
      <c r="P42" s="297"/>
      <c r="Q42" s="268"/>
      <c r="R42" s="268"/>
      <c r="S42" s="268"/>
      <c r="T42" s="296"/>
      <c r="U42" s="297"/>
      <c r="V42" s="268"/>
      <c r="W42" s="268"/>
      <c r="X42" s="268"/>
      <c r="Y42" s="296"/>
      <c r="Z42" s="297"/>
      <c r="AA42" s="268"/>
      <c r="AB42" s="268"/>
      <c r="AC42" s="268"/>
      <c r="AD42" s="296"/>
      <c r="AE42" s="297"/>
      <c r="AF42" s="268"/>
      <c r="AG42" s="268"/>
      <c r="AH42" s="268"/>
      <c r="AI42" s="296"/>
      <c r="AJ42" s="297"/>
      <c r="AK42" s="268"/>
      <c r="AL42" s="268"/>
      <c r="AM42" s="268"/>
      <c r="AN42" s="296"/>
      <c r="AO42" s="297"/>
      <c r="AP42" s="268"/>
      <c r="AQ42" s="268"/>
      <c r="AR42" s="268"/>
      <c r="AS42" s="296"/>
      <c r="AT42" s="297"/>
      <c r="AU42" s="268"/>
      <c r="AV42" s="268"/>
      <c r="AW42" s="268"/>
      <c r="AX42" s="296"/>
      <c r="AY42" s="297"/>
      <c r="AZ42" s="268"/>
      <c r="BA42" s="268"/>
      <c r="BB42" s="268"/>
      <c r="BC42" s="296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  <c r="BN42" s="199"/>
      <c r="BO42" s="199"/>
      <c r="BP42" s="199"/>
      <c r="BQ42" s="199"/>
      <c r="BR42" s="199"/>
      <c r="BS42" s="199"/>
      <c r="BT42" s="199"/>
      <c r="BU42" s="199"/>
      <c r="BV42" s="199"/>
      <c r="BW42" s="199"/>
      <c r="BX42" s="199"/>
      <c r="BY42" s="199"/>
      <c r="BZ42" s="199"/>
      <c r="CA42" s="199"/>
      <c r="CB42" s="199"/>
      <c r="CC42" s="199"/>
      <c r="CD42" s="199"/>
      <c r="CE42" s="199"/>
      <c r="CF42" s="199"/>
      <c r="CG42" s="199"/>
      <c r="CH42" s="199"/>
      <c r="CI42" s="199"/>
      <c r="CJ42" s="199"/>
      <c r="CK42" s="199"/>
      <c r="CL42" s="199"/>
      <c r="CM42" s="199"/>
      <c r="CN42" s="199"/>
      <c r="CO42" s="199"/>
      <c r="CP42" s="199"/>
      <c r="CQ42" s="199"/>
      <c r="CR42" s="199"/>
      <c r="CS42" s="199"/>
      <c r="CT42" s="199"/>
      <c r="CU42" s="199"/>
      <c r="CV42" s="199"/>
      <c r="CW42" s="199"/>
      <c r="CX42" s="199"/>
      <c r="CY42" s="199"/>
      <c r="CZ42" s="199"/>
      <c r="DA42" s="199"/>
      <c r="DB42" s="199"/>
      <c r="DC42" s="199"/>
      <c r="DD42" s="199"/>
      <c r="DE42" s="199"/>
      <c r="DF42" s="199"/>
      <c r="DG42" s="199"/>
      <c r="DH42" s="199"/>
      <c r="DI42" s="199"/>
      <c r="DJ42" s="199"/>
    </row>
    <row r="43" spans="1:114" ht="27" customHeight="1">
      <c r="A43" s="268" t="s">
        <v>280</v>
      </c>
      <c r="B43" s="298" t="s">
        <v>327</v>
      </c>
      <c r="C43" s="268">
        <v>5</v>
      </c>
      <c r="D43" s="268"/>
      <c r="E43" s="268"/>
      <c r="F43" s="268"/>
      <c r="G43" s="268">
        <v>5</v>
      </c>
      <c r="H43" s="268"/>
      <c r="I43" s="257">
        <v>4</v>
      </c>
      <c r="J43" s="299">
        <f t="shared" si="5"/>
        <v>120</v>
      </c>
      <c r="K43" s="299">
        <v>30</v>
      </c>
      <c r="L43" s="268">
        <v>16</v>
      </c>
      <c r="M43" s="268"/>
      <c r="N43" s="268">
        <v>14</v>
      </c>
      <c r="O43" s="300">
        <f t="shared" si="6"/>
        <v>90</v>
      </c>
      <c r="P43" s="297"/>
      <c r="Q43" s="268"/>
      <c r="R43" s="268"/>
      <c r="S43" s="268"/>
      <c r="T43" s="296"/>
      <c r="U43" s="297"/>
      <c r="V43" s="268"/>
      <c r="W43" s="268"/>
      <c r="X43" s="268"/>
      <c r="Y43" s="296"/>
      <c r="Z43" s="297"/>
      <c r="AA43" s="268"/>
      <c r="AB43" s="268"/>
      <c r="AC43" s="268"/>
      <c r="AD43" s="296"/>
      <c r="AE43" s="297"/>
      <c r="AF43" s="268"/>
      <c r="AG43" s="268"/>
      <c r="AH43" s="268"/>
      <c r="AI43" s="296"/>
      <c r="AJ43" s="297">
        <v>16</v>
      </c>
      <c r="AK43" s="268"/>
      <c r="AL43" s="268">
        <v>14</v>
      </c>
      <c r="AM43" s="268">
        <v>90</v>
      </c>
      <c r="AN43" s="296">
        <v>4</v>
      </c>
      <c r="AO43" s="297"/>
      <c r="AP43" s="268"/>
      <c r="AQ43" s="268"/>
      <c r="AR43" s="268"/>
      <c r="AS43" s="296"/>
      <c r="AT43" s="297"/>
      <c r="AU43" s="268"/>
      <c r="AV43" s="268"/>
      <c r="AW43" s="268"/>
      <c r="AX43" s="296"/>
      <c r="AY43" s="297"/>
      <c r="AZ43" s="268"/>
      <c r="BA43" s="268"/>
      <c r="BB43" s="268"/>
      <c r="BC43" s="296"/>
      <c r="BD43" s="199"/>
      <c r="BE43" s="199"/>
      <c r="BF43" s="199"/>
      <c r="BG43" s="199"/>
      <c r="BH43" s="199"/>
      <c r="BI43" s="199"/>
      <c r="BJ43" s="199"/>
      <c r="BK43" s="199"/>
      <c r="BL43" s="199"/>
      <c r="BM43" s="199"/>
      <c r="BN43" s="199"/>
      <c r="BO43" s="199"/>
      <c r="BP43" s="199"/>
      <c r="BQ43" s="199"/>
      <c r="BR43" s="199"/>
      <c r="BS43" s="199"/>
      <c r="BT43" s="199"/>
      <c r="BU43" s="199"/>
      <c r="BV43" s="199"/>
      <c r="BW43" s="199"/>
      <c r="BX43" s="199"/>
      <c r="BY43" s="199"/>
      <c r="BZ43" s="199"/>
      <c r="CA43" s="199"/>
      <c r="CB43" s="199"/>
      <c r="CC43" s="199"/>
      <c r="CD43" s="199"/>
      <c r="CE43" s="199"/>
      <c r="CF43" s="199"/>
      <c r="CG43" s="199"/>
      <c r="CH43" s="199"/>
      <c r="CI43" s="199"/>
      <c r="CJ43" s="199"/>
      <c r="CK43" s="199"/>
      <c r="CL43" s="199"/>
      <c r="CM43" s="199"/>
      <c r="CN43" s="199"/>
      <c r="CO43" s="199"/>
      <c r="CP43" s="199"/>
      <c r="CQ43" s="199"/>
      <c r="CR43" s="199"/>
      <c r="CS43" s="199"/>
      <c r="CT43" s="199"/>
      <c r="CU43" s="199"/>
      <c r="CV43" s="199"/>
      <c r="CW43" s="199"/>
      <c r="CX43" s="199"/>
      <c r="CY43" s="199"/>
      <c r="CZ43" s="199"/>
      <c r="DA43" s="199"/>
      <c r="DB43" s="199"/>
      <c r="DC43" s="199"/>
      <c r="DD43" s="199"/>
      <c r="DE43" s="199"/>
      <c r="DF43" s="199"/>
      <c r="DG43" s="199"/>
      <c r="DH43" s="199"/>
      <c r="DI43" s="199"/>
      <c r="DJ43" s="199"/>
    </row>
    <row r="44" spans="1:114" ht="24" customHeight="1">
      <c r="A44" s="268"/>
      <c r="B44" s="298" t="s">
        <v>332</v>
      </c>
      <c r="C44" s="268"/>
      <c r="D44" s="268"/>
      <c r="E44" s="268"/>
      <c r="F44" s="268"/>
      <c r="G44" s="268"/>
      <c r="H44" s="268"/>
      <c r="I44" s="257"/>
      <c r="J44" s="299"/>
      <c r="K44" s="299"/>
      <c r="L44" s="268"/>
      <c r="M44" s="268"/>
      <c r="N44" s="268"/>
      <c r="O44" s="300"/>
      <c r="P44" s="297"/>
      <c r="Q44" s="268"/>
      <c r="R44" s="268"/>
      <c r="S44" s="268"/>
      <c r="T44" s="296"/>
      <c r="U44" s="297"/>
      <c r="V44" s="268"/>
      <c r="W44" s="268"/>
      <c r="X44" s="268"/>
      <c r="Y44" s="296"/>
      <c r="Z44" s="297"/>
      <c r="AA44" s="268"/>
      <c r="AB44" s="268"/>
      <c r="AC44" s="268"/>
      <c r="AD44" s="296"/>
      <c r="AE44" s="297"/>
      <c r="AF44" s="268"/>
      <c r="AG44" s="268"/>
      <c r="AH44" s="268"/>
      <c r="AI44" s="296"/>
      <c r="AJ44" s="297"/>
      <c r="AK44" s="268"/>
      <c r="AL44" s="268"/>
      <c r="AM44" s="268"/>
      <c r="AN44" s="296"/>
      <c r="AO44" s="297"/>
      <c r="AP44" s="268"/>
      <c r="AQ44" s="268"/>
      <c r="AR44" s="268"/>
      <c r="AS44" s="296"/>
      <c r="AT44" s="297"/>
      <c r="AU44" s="268"/>
      <c r="AV44" s="268"/>
      <c r="AW44" s="268"/>
      <c r="AX44" s="296"/>
      <c r="AY44" s="297"/>
      <c r="AZ44" s="268"/>
      <c r="BA44" s="268"/>
      <c r="BB44" s="268"/>
      <c r="BC44" s="296"/>
      <c r="BD44" s="199"/>
      <c r="BE44" s="199"/>
      <c r="BF44" s="199"/>
      <c r="BG44" s="199"/>
      <c r="BH44" s="199"/>
      <c r="BI44" s="199"/>
      <c r="BJ44" s="199"/>
      <c r="BK44" s="199"/>
      <c r="BL44" s="199"/>
      <c r="BM44" s="199"/>
      <c r="BN44" s="199"/>
      <c r="BO44" s="199"/>
      <c r="BP44" s="199"/>
      <c r="BQ44" s="199"/>
      <c r="BR44" s="199"/>
      <c r="BS44" s="199"/>
      <c r="BT44" s="199"/>
      <c r="BU44" s="199"/>
      <c r="BV44" s="199"/>
      <c r="BW44" s="199"/>
      <c r="BX44" s="199"/>
      <c r="BY44" s="199"/>
      <c r="BZ44" s="199"/>
      <c r="CA44" s="199"/>
      <c r="CB44" s="199"/>
      <c r="CC44" s="199"/>
      <c r="CD44" s="199"/>
      <c r="CE44" s="199"/>
      <c r="CF44" s="199"/>
      <c r="CG44" s="199"/>
      <c r="CH44" s="199"/>
      <c r="CI44" s="199"/>
      <c r="CJ44" s="199"/>
      <c r="CK44" s="199"/>
      <c r="CL44" s="199"/>
      <c r="CM44" s="199"/>
      <c r="CN44" s="199"/>
      <c r="CO44" s="199"/>
      <c r="CP44" s="199"/>
      <c r="CQ44" s="199"/>
      <c r="CR44" s="199"/>
      <c r="CS44" s="199"/>
      <c r="CT44" s="199"/>
      <c r="CU44" s="199"/>
      <c r="CV44" s="199"/>
      <c r="CW44" s="199"/>
      <c r="CX44" s="199"/>
      <c r="CY44" s="199"/>
      <c r="CZ44" s="199"/>
      <c r="DA44" s="199"/>
      <c r="DB44" s="199"/>
      <c r="DC44" s="199"/>
      <c r="DD44" s="199"/>
      <c r="DE44" s="199"/>
      <c r="DF44" s="199"/>
      <c r="DG44" s="199"/>
      <c r="DH44" s="199"/>
      <c r="DI44" s="199"/>
      <c r="DJ44" s="199"/>
    </row>
    <row r="45" spans="1:114" ht="22.5" customHeight="1" thickBot="1">
      <c r="A45" s="268"/>
      <c r="B45" s="298"/>
      <c r="C45" s="268"/>
      <c r="D45" s="268"/>
      <c r="E45" s="268"/>
      <c r="F45" s="268"/>
      <c r="G45" s="268"/>
      <c r="H45" s="268"/>
      <c r="I45" s="257"/>
      <c r="J45" s="299"/>
      <c r="K45" s="299"/>
      <c r="L45" s="268"/>
      <c r="M45" s="268"/>
      <c r="N45" s="268"/>
      <c r="O45" s="300"/>
      <c r="P45" s="293"/>
      <c r="Q45" s="294"/>
      <c r="R45" s="294"/>
      <c r="S45" s="294"/>
      <c r="T45" s="295"/>
      <c r="U45" s="293"/>
      <c r="V45" s="294"/>
      <c r="W45" s="294"/>
      <c r="X45" s="294"/>
      <c r="Y45" s="295"/>
      <c r="Z45" s="293"/>
      <c r="AA45" s="294"/>
      <c r="AB45" s="294"/>
      <c r="AC45" s="294"/>
      <c r="AD45" s="295"/>
      <c r="AE45" s="293"/>
      <c r="AF45" s="294"/>
      <c r="AG45" s="294"/>
      <c r="AH45" s="294"/>
      <c r="AI45" s="295"/>
      <c r="AJ45" s="293"/>
      <c r="AK45" s="294"/>
      <c r="AL45" s="294"/>
      <c r="AM45" s="294"/>
      <c r="AN45" s="295"/>
      <c r="AO45" s="293"/>
      <c r="AP45" s="294"/>
      <c r="AQ45" s="294"/>
      <c r="AR45" s="294"/>
      <c r="AS45" s="295"/>
      <c r="AT45" s="293"/>
      <c r="AU45" s="294"/>
      <c r="AV45" s="294"/>
      <c r="AW45" s="294"/>
      <c r="AX45" s="295"/>
      <c r="AY45" s="293"/>
      <c r="AZ45" s="294"/>
      <c r="BA45" s="294"/>
      <c r="BB45" s="294"/>
      <c r="BC45" s="295"/>
      <c r="BD45" s="199"/>
      <c r="BE45" s="199"/>
      <c r="BF45" s="199"/>
      <c r="BG45" s="199"/>
      <c r="BH45" s="199"/>
      <c r="BI45" s="199"/>
      <c r="BJ45" s="199"/>
      <c r="BK45" s="199"/>
      <c r="BL45" s="199"/>
      <c r="BM45" s="199"/>
      <c r="BN45" s="199"/>
      <c r="BO45" s="199"/>
      <c r="BP45" s="199"/>
      <c r="BQ45" s="199"/>
      <c r="BR45" s="199"/>
      <c r="BS45" s="199"/>
      <c r="BT45" s="199"/>
      <c r="BU45" s="199"/>
      <c r="BV45" s="199"/>
      <c r="BW45" s="199"/>
      <c r="BX45" s="199"/>
      <c r="BY45" s="199"/>
      <c r="BZ45" s="199"/>
      <c r="CA45" s="199"/>
      <c r="CB45" s="199"/>
      <c r="CC45" s="199"/>
      <c r="CD45" s="199"/>
      <c r="CE45" s="199"/>
      <c r="CF45" s="199"/>
      <c r="CG45" s="199"/>
      <c r="CH45" s="199"/>
      <c r="CI45" s="199"/>
      <c r="CJ45" s="199"/>
      <c r="CK45" s="199"/>
      <c r="CL45" s="199"/>
      <c r="CM45" s="199"/>
      <c r="CN45" s="199"/>
      <c r="CO45" s="199"/>
      <c r="CP45" s="199"/>
      <c r="CQ45" s="199"/>
      <c r="CR45" s="199"/>
      <c r="CS45" s="199"/>
      <c r="CT45" s="199"/>
      <c r="CU45" s="199"/>
      <c r="CV45" s="199"/>
      <c r="CW45" s="199"/>
      <c r="CX45" s="199"/>
      <c r="CY45" s="199"/>
      <c r="CZ45" s="199"/>
      <c r="DA45" s="199"/>
      <c r="DB45" s="199"/>
      <c r="DC45" s="199"/>
      <c r="DD45" s="199"/>
      <c r="DE45" s="199"/>
      <c r="DF45" s="199"/>
      <c r="DG45" s="199"/>
      <c r="DH45" s="199"/>
      <c r="DI45" s="199"/>
      <c r="DJ45" s="199"/>
    </row>
    <row r="46" spans="1:114" ht="22.5" customHeight="1" thickBot="1" thickTop="1">
      <c r="A46" s="536" t="s">
        <v>404</v>
      </c>
      <c r="B46" s="537"/>
      <c r="C46" s="286">
        <v>6</v>
      </c>
      <c r="D46" s="286"/>
      <c r="E46" s="286">
        <f>SUM(E33:E45)</f>
        <v>0</v>
      </c>
      <c r="F46" s="286">
        <f>SUM(F33:F45)</f>
        <v>0</v>
      </c>
      <c r="G46" s="286">
        <v>5</v>
      </c>
      <c r="H46" s="286">
        <f aca="true" t="shared" si="7" ref="H46:BC46">SUM(H33:H45)</f>
        <v>0</v>
      </c>
      <c r="I46" s="286">
        <f t="shared" si="7"/>
        <v>26</v>
      </c>
      <c r="J46" s="286">
        <f t="shared" si="7"/>
        <v>780</v>
      </c>
      <c r="K46" s="286">
        <f t="shared" si="7"/>
        <v>200</v>
      </c>
      <c r="L46" s="286">
        <f t="shared" si="7"/>
        <v>104</v>
      </c>
      <c r="M46" s="286">
        <f t="shared" si="7"/>
        <v>14</v>
      </c>
      <c r="N46" s="286">
        <f t="shared" si="7"/>
        <v>82</v>
      </c>
      <c r="O46" s="286">
        <f t="shared" si="7"/>
        <v>580</v>
      </c>
      <c r="P46" s="286">
        <f t="shared" si="7"/>
        <v>0</v>
      </c>
      <c r="Q46" s="286">
        <f t="shared" si="7"/>
        <v>0</v>
      </c>
      <c r="R46" s="286">
        <f t="shared" si="7"/>
        <v>0</v>
      </c>
      <c r="S46" s="286">
        <f t="shared" si="7"/>
        <v>0</v>
      </c>
      <c r="T46" s="286">
        <f t="shared" si="7"/>
        <v>0</v>
      </c>
      <c r="U46" s="286">
        <f t="shared" si="7"/>
        <v>0</v>
      </c>
      <c r="V46" s="286">
        <f t="shared" si="7"/>
        <v>0</v>
      </c>
      <c r="W46" s="286">
        <f t="shared" si="7"/>
        <v>0</v>
      </c>
      <c r="X46" s="286">
        <f t="shared" si="7"/>
        <v>0</v>
      </c>
      <c r="Y46" s="286">
        <f t="shared" si="7"/>
        <v>0</v>
      </c>
      <c r="Z46" s="286">
        <f t="shared" si="7"/>
        <v>24</v>
      </c>
      <c r="AA46" s="286">
        <f t="shared" si="7"/>
        <v>0</v>
      </c>
      <c r="AB46" s="286">
        <f t="shared" si="7"/>
        <v>16</v>
      </c>
      <c r="AC46" s="286">
        <f t="shared" si="7"/>
        <v>110</v>
      </c>
      <c r="AD46" s="286">
        <f t="shared" si="7"/>
        <v>5</v>
      </c>
      <c r="AE46" s="286">
        <f t="shared" si="7"/>
        <v>16</v>
      </c>
      <c r="AF46" s="286">
        <f t="shared" si="7"/>
        <v>0</v>
      </c>
      <c r="AG46" s="286">
        <f t="shared" si="7"/>
        <v>14</v>
      </c>
      <c r="AH46" s="286">
        <f t="shared" si="7"/>
        <v>90</v>
      </c>
      <c r="AI46" s="286">
        <f t="shared" si="7"/>
        <v>4</v>
      </c>
      <c r="AJ46" s="286">
        <f t="shared" si="7"/>
        <v>48</v>
      </c>
      <c r="AK46" s="286">
        <f t="shared" si="7"/>
        <v>0</v>
      </c>
      <c r="AL46" s="286">
        <f t="shared" si="7"/>
        <v>42</v>
      </c>
      <c r="AM46" s="286">
        <f t="shared" si="7"/>
        <v>270</v>
      </c>
      <c r="AN46" s="286">
        <f t="shared" si="7"/>
        <v>12</v>
      </c>
      <c r="AO46" s="286">
        <f t="shared" si="7"/>
        <v>0</v>
      </c>
      <c r="AP46" s="286">
        <f t="shared" si="7"/>
        <v>0</v>
      </c>
      <c r="AQ46" s="286">
        <f t="shared" si="7"/>
        <v>0</v>
      </c>
      <c r="AR46" s="286">
        <f t="shared" si="7"/>
        <v>0</v>
      </c>
      <c r="AS46" s="286">
        <f t="shared" si="7"/>
        <v>0</v>
      </c>
      <c r="AT46" s="286">
        <f t="shared" si="7"/>
        <v>24</v>
      </c>
      <c r="AU46" s="286">
        <f t="shared" si="7"/>
        <v>0</v>
      </c>
      <c r="AV46" s="286">
        <f t="shared" si="7"/>
        <v>16</v>
      </c>
      <c r="AW46" s="286">
        <f t="shared" si="7"/>
        <v>110</v>
      </c>
      <c r="AX46" s="286">
        <f t="shared" si="7"/>
        <v>5</v>
      </c>
      <c r="AY46" s="286">
        <f t="shared" si="7"/>
        <v>0</v>
      </c>
      <c r="AZ46" s="286">
        <f t="shared" si="7"/>
        <v>0</v>
      </c>
      <c r="BA46" s="286">
        <f t="shared" si="7"/>
        <v>0</v>
      </c>
      <c r="BB46" s="286">
        <f t="shared" si="7"/>
        <v>0</v>
      </c>
      <c r="BC46" s="314">
        <f t="shared" si="7"/>
        <v>0</v>
      </c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199"/>
      <c r="BV46" s="199"/>
      <c r="BW46" s="199"/>
      <c r="BX46" s="199"/>
      <c r="BY46" s="199"/>
      <c r="BZ46" s="199"/>
      <c r="CA46" s="199"/>
      <c r="CB46" s="199"/>
      <c r="CC46" s="199"/>
      <c r="CD46" s="199"/>
      <c r="CE46" s="199"/>
      <c r="CF46" s="199"/>
      <c r="CG46" s="199"/>
      <c r="CH46" s="199"/>
      <c r="CI46" s="199"/>
      <c r="CJ46" s="199"/>
      <c r="CK46" s="199"/>
      <c r="CL46" s="199"/>
      <c r="CM46" s="199"/>
      <c r="CN46" s="199"/>
      <c r="CO46" s="199"/>
      <c r="CP46" s="199"/>
      <c r="CQ46" s="199"/>
      <c r="CR46" s="199"/>
      <c r="CS46" s="199"/>
      <c r="CT46" s="199"/>
      <c r="CU46" s="199"/>
      <c r="CV46" s="199"/>
      <c r="CW46" s="199"/>
      <c r="CX46" s="199"/>
      <c r="CY46" s="199"/>
      <c r="CZ46" s="199"/>
      <c r="DA46" s="199"/>
      <c r="DB46" s="199"/>
      <c r="DC46" s="199"/>
      <c r="DD46" s="199"/>
      <c r="DE46" s="199"/>
      <c r="DF46" s="199"/>
      <c r="DG46" s="199"/>
      <c r="DH46" s="199"/>
      <c r="DI46" s="199"/>
      <c r="DJ46" s="199"/>
    </row>
    <row r="47" spans="1:114" ht="22.5" customHeight="1" thickBot="1" thickTop="1">
      <c r="A47" s="483" t="s">
        <v>403</v>
      </c>
      <c r="B47" s="484"/>
      <c r="C47" s="286">
        <f aca="true" t="shared" si="8" ref="C47:AH47">C31+C46</f>
        <v>20</v>
      </c>
      <c r="D47" s="286">
        <f t="shared" si="8"/>
        <v>11</v>
      </c>
      <c r="E47" s="286">
        <f t="shared" si="8"/>
        <v>3</v>
      </c>
      <c r="F47" s="286">
        <f t="shared" si="8"/>
        <v>0</v>
      </c>
      <c r="G47" s="286">
        <f t="shared" si="8"/>
        <v>17</v>
      </c>
      <c r="H47" s="286">
        <f t="shared" si="8"/>
        <v>0</v>
      </c>
      <c r="I47" s="286">
        <f t="shared" si="8"/>
        <v>135</v>
      </c>
      <c r="J47" s="286">
        <f t="shared" si="8"/>
        <v>4050</v>
      </c>
      <c r="K47" s="286">
        <f t="shared" si="8"/>
        <v>1150</v>
      </c>
      <c r="L47" s="286">
        <f t="shared" si="8"/>
        <v>556</v>
      </c>
      <c r="M47" s="286">
        <f t="shared" si="8"/>
        <v>202</v>
      </c>
      <c r="N47" s="286">
        <f t="shared" si="8"/>
        <v>362</v>
      </c>
      <c r="O47" s="286">
        <f t="shared" si="8"/>
        <v>2900</v>
      </c>
      <c r="P47" s="286">
        <f t="shared" si="8"/>
        <v>128</v>
      </c>
      <c r="Q47" s="286">
        <f t="shared" si="8"/>
        <v>30</v>
      </c>
      <c r="R47" s="286">
        <f t="shared" si="8"/>
        <v>92</v>
      </c>
      <c r="S47" s="286">
        <f t="shared" si="8"/>
        <v>620</v>
      </c>
      <c r="T47" s="286">
        <f t="shared" si="8"/>
        <v>29</v>
      </c>
      <c r="U47" s="286">
        <f t="shared" si="8"/>
        <v>116</v>
      </c>
      <c r="V47" s="286">
        <f t="shared" si="8"/>
        <v>56</v>
      </c>
      <c r="W47" s="286">
        <f t="shared" si="8"/>
        <v>68</v>
      </c>
      <c r="X47" s="286">
        <f t="shared" si="8"/>
        <v>600</v>
      </c>
      <c r="Y47" s="286">
        <f t="shared" si="8"/>
        <v>28</v>
      </c>
      <c r="Z47" s="286">
        <f t="shared" si="8"/>
        <v>136</v>
      </c>
      <c r="AA47" s="286">
        <f t="shared" si="8"/>
        <v>44</v>
      </c>
      <c r="AB47" s="286">
        <f t="shared" si="8"/>
        <v>90</v>
      </c>
      <c r="AC47" s="286">
        <f t="shared" si="8"/>
        <v>660</v>
      </c>
      <c r="AD47" s="286">
        <f t="shared" si="8"/>
        <v>31</v>
      </c>
      <c r="AE47" s="286">
        <f t="shared" si="8"/>
        <v>88</v>
      </c>
      <c r="AF47" s="286">
        <f t="shared" si="8"/>
        <v>44</v>
      </c>
      <c r="AG47" s="286">
        <f t="shared" si="8"/>
        <v>58</v>
      </c>
      <c r="AH47" s="286">
        <f t="shared" si="8"/>
        <v>500</v>
      </c>
      <c r="AI47" s="286">
        <f aca="true" t="shared" si="9" ref="AI47:BC47">AI31+AI46</f>
        <v>23</v>
      </c>
      <c r="AJ47" s="286">
        <f t="shared" si="9"/>
        <v>88</v>
      </c>
      <c r="AK47" s="286">
        <f t="shared" si="9"/>
        <v>14</v>
      </c>
      <c r="AL47" s="286">
        <f t="shared" si="9"/>
        <v>58</v>
      </c>
      <c r="AM47" s="286">
        <f t="shared" si="9"/>
        <v>410</v>
      </c>
      <c r="AN47" s="286">
        <f t="shared" si="9"/>
        <v>19</v>
      </c>
      <c r="AO47" s="286">
        <f t="shared" si="9"/>
        <v>0</v>
      </c>
      <c r="AP47" s="286">
        <f t="shared" si="9"/>
        <v>0</v>
      </c>
      <c r="AQ47" s="286">
        <f t="shared" si="9"/>
        <v>0</v>
      </c>
      <c r="AR47" s="286">
        <f t="shared" si="9"/>
        <v>0</v>
      </c>
      <c r="AS47" s="286">
        <f t="shared" si="9"/>
        <v>0</v>
      </c>
      <c r="AT47" s="286">
        <f t="shared" si="9"/>
        <v>24</v>
      </c>
      <c r="AU47" s="286">
        <f t="shared" si="9"/>
        <v>0</v>
      </c>
      <c r="AV47" s="286">
        <f t="shared" si="9"/>
        <v>16</v>
      </c>
      <c r="AW47" s="286">
        <f t="shared" si="9"/>
        <v>110</v>
      </c>
      <c r="AX47" s="286">
        <f t="shared" si="9"/>
        <v>5</v>
      </c>
      <c r="AY47" s="286">
        <f t="shared" si="9"/>
        <v>0</v>
      </c>
      <c r="AZ47" s="286">
        <f t="shared" si="9"/>
        <v>0</v>
      </c>
      <c r="BA47" s="286">
        <f t="shared" si="9"/>
        <v>0</v>
      </c>
      <c r="BB47" s="286">
        <f t="shared" si="9"/>
        <v>0</v>
      </c>
      <c r="BC47" s="286">
        <f t="shared" si="9"/>
        <v>0</v>
      </c>
      <c r="BD47" s="199"/>
      <c r="BE47" s="199"/>
      <c r="BF47" s="199"/>
      <c r="BG47" s="199"/>
      <c r="BH47" s="199"/>
      <c r="BI47" s="199"/>
      <c r="BJ47" s="199"/>
      <c r="BK47" s="199"/>
      <c r="BL47" s="199"/>
      <c r="BM47" s="199"/>
      <c r="BN47" s="199"/>
      <c r="BO47" s="199"/>
      <c r="BP47" s="199"/>
      <c r="BQ47" s="199"/>
      <c r="BR47" s="199"/>
      <c r="BS47" s="199"/>
      <c r="BT47" s="199"/>
      <c r="BU47" s="199"/>
      <c r="BV47" s="199"/>
      <c r="BW47" s="199"/>
      <c r="BX47" s="199"/>
      <c r="BY47" s="199"/>
      <c r="BZ47" s="199"/>
      <c r="CA47" s="199"/>
      <c r="CB47" s="199"/>
      <c r="CC47" s="199"/>
      <c r="CD47" s="199"/>
      <c r="CE47" s="199"/>
      <c r="CF47" s="199"/>
      <c r="CG47" s="199"/>
      <c r="CH47" s="199"/>
      <c r="CI47" s="199"/>
      <c r="CJ47" s="199"/>
      <c r="CK47" s="199"/>
      <c r="CL47" s="199"/>
      <c r="CM47" s="199"/>
      <c r="CN47" s="199"/>
      <c r="CO47" s="199"/>
      <c r="CP47" s="199"/>
      <c r="CQ47" s="199"/>
      <c r="CR47" s="199"/>
      <c r="CS47" s="199"/>
      <c r="CT47" s="199"/>
      <c r="CU47" s="199"/>
      <c r="CV47" s="199"/>
      <c r="CW47" s="199"/>
      <c r="CX47" s="199"/>
      <c r="CY47" s="199"/>
      <c r="CZ47" s="199"/>
      <c r="DA47" s="199"/>
      <c r="DB47" s="199"/>
      <c r="DC47" s="199"/>
      <c r="DD47" s="199"/>
      <c r="DE47" s="199"/>
      <c r="DF47" s="199"/>
      <c r="DG47" s="199"/>
      <c r="DH47" s="199"/>
      <c r="DI47" s="199"/>
      <c r="DJ47" s="199"/>
    </row>
    <row r="48" spans="1:114" ht="22.5" customHeight="1" thickTop="1">
      <c r="A48" s="500" t="s">
        <v>395</v>
      </c>
      <c r="B48" s="501"/>
      <c r="C48" s="501"/>
      <c r="D48" s="501"/>
      <c r="E48" s="501"/>
      <c r="F48" s="501"/>
      <c r="G48" s="501"/>
      <c r="H48" s="501"/>
      <c r="I48" s="501"/>
      <c r="J48" s="501"/>
      <c r="K48" s="501"/>
      <c r="L48" s="501"/>
      <c r="M48" s="501"/>
      <c r="N48" s="501"/>
      <c r="O48" s="501"/>
      <c r="P48" s="501"/>
      <c r="Q48" s="501"/>
      <c r="R48" s="501"/>
      <c r="S48" s="501"/>
      <c r="T48" s="501"/>
      <c r="U48" s="501"/>
      <c r="V48" s="501"/>
      <c r="W48" s="501"/>
      <c r="X48" s="501"/>
      <c r="Y48" s="501"/>
      <c r="Z48" s="501"/>
      <c r="AA48" s="501"/>
      <c r="AB48" s="501"/>
      <c r="AC48" s="501"/>
      <c r="AD48" s="501"/>
      <c r="AE48" s="501"/>
      <c r="AF48" s="501"/>
      <c r="AG48" s="501"/>
      <c r="AH48" s="501"/>
      <c r="AI48" s="501"/>
      <c r="AJ48" s="501"/>
      <c r="AK48" s="501"/>
      <c r="AL48" s="501"/>
      <c r="AM48" s="501"/>
      <c r="AN48" s="501"/>
      <c r="AO48" s="501"/>
      <c r="AP48" s="501"/>
      <c r="AQ48" s="501"/>
      <c r="AR48" s="501"/>
      <c r="AS48" s="501"/>
      <c r="AT48" s="501"/>
      <c r="AU48" s="501"/>
      <c r="AV48" s="501"/>
      <c r="AW48" s="501"/>
      <c r="AX48" s="501"/>
      <c r="AY48" s="501"/>
      <c r="AZ48" s="501"/>
      <c r="BA48" s="501"/>
      <c r="BB48" s="501"/>
      <c r="BC48" s="501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199"/>
      <c r="BQ48" s="199"/>
      <c r="BR48" s="199"/>
      <c r="BS48" s="199"/>
      <c r="BT48" s="199"/>
      <c r="BU48" s="199"/>
      <c r="BV48" s="199"/>
      <c r="BW48" s="199"/>
      <c r="BX48" s="199"/>
      <c r="BY48" s="199"/>
      <c r="BZ48" s="199"/>
      <c r="CA48" s="199"/>
      <c r="CB48" s="199"/>
      <c r="CC48" s="199"/>
      <c r="CD48" s="199"/>
      <c r="CE48" s="199"/>
      <c r="CF48" s="199"/>
      <c r="CG48" s="199"/>
      <c r="CH48" s="199"/>
      <c r="CI48" s="199"/>
      <c r="CJ48" s="199"/>
      <c r="CK48" s="199"/>
      <c r="CL48" s="199"/>
      <c r="CM48" s="199"/>
      <c r="CN48" s="199"/>
      <c r="CO48" s="199"/>
      <c r="CP48" s="199"/>
      <c r="CQ48" s="199"/>
      <c r="CR48" s="199"/>
      <c r="CS48" s="199"/>
      <c r="CT48" s="199"/>
      <c r="CU48" s="199"/>
      <c r="CV48" s="199"/>
      <c r="CW48" s="199"/>
      <c r="CX48" s="199"/>
      <c r="CY48" s="199"/>
      <c r="CZ48" s="199"/>
      <c r="DA48" s="199"/>
      <c r="DB48" s="199"/>
      <c r="DC48" s="199"/>
      <c r="DD48" s="199"/>
      <c r="DE48" s="199"/>
      <c r="DF48" s="199"/>
      <c r="DG48" s="199"/>
      <c r="DH48" s="199"/>
      <c r="DI48" s="199"/>
      <c r="DJ48" s="199"/>
    </row>
    <row r="49" spans="1:114" ht="22.5" customHeight="1">
      <c r="A49" s="497" t="s">
        <v>396</v>
      </c>
      <c r="B49" s="498"/>
      <c r="C49" s="498"/>
      <c r="D49" s="498"/>
      <c r="E49" s="498"/>
      <c r="F49" s="498"/>
      <c r="G49" s="498"/>
      <c r="H49" s="498"/>
      <c r="I49" s="498"/>
      <c r="J49" s="498"/>
      <c r="K49" s="498"/>
      <c r="L49" s="498"/>
      <c r="M49" s="498"/>
      <c r="N49" s="498"/>
      <c r="O49" s="498"/>
      <c r="P49" s="498"/>
      <c r="Q49" s="498"/>
      <c r="R49" s="498"/>
      <c r="S49" s="498"/>
      <c r="T49" s="498"/>
      <c r="U49" s="498"/>
      <c r="V49" s="498"/>
      <c r="W49" s="498"/>
      <c r="X49" s="498"/>
      <c r="Y49" s="498"/>
      <c r="Z49" s="498"/>
      <c r="AA49" s="498"/>
      <c r="AB49" s="498"/>
      <c r="AC49" s="498"/>
      <c r="AD49" s="498"/>
      <c r="AE49" s="498"/>
      <c r="AF49" s="498"/>
      <c r="AG49" s="498"/>
      <c r="AH49" s="498"/>
      <c r="AI49" s="498"/>
      <c r="AJ49" s="498"/>
      <c r="AK49" s="498"/>
      <c r="AL49" s="498"/>
      <c r="AM49" s="498"/>
      <c r="AN49" s="498"/>
      <c r="AO49" s="498"/>
      <c r="AP49" s="498"/>
      <c r="AQ49" s="498"/>
      <c r="AR49" s="498"/>
      <c r="AS49" s="498"/>
      <c r="AT49" s="498"/>
      <c r="AU49" s="498"/>
      <c r="AV49" s="498"/>
      <c r="AW49" s="498"/>
      <c r="AX49" s="498"/>
      <c r="AY49" s="498"/>
      <c r="AZ49" s="498"/>
      <c r="BA49" s="498"/>
      <c r="BB49" s="498"/>
      <c r="BC49" s="498"/>
      <c r="BD49" s="199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199"/>
      <c r="BQ49" s="199"/>
      <c r="BR49" s="199"/>
      <c r="BS49" s="199"/>
      <c r="BT49" s="199"/>
      <c r="BU49" s="199"/>
      <c r="BV49" s="199"/>
      <c r="BW49" s="199"/>
      <c r="BX49" s="199"/>
      <c r="BY49" s="199"/>
      <c r="BZ49" s="199"/>
      <c r="CA49" s="199"/>
      <c r="CB49" s="199"/>
      <c r="CC49" s="199"/>
      <c r="CD49" s="199"/>
      <c r="CE49" s="199"/>
      <c r="CF49" s="199"/>
      <c r="CG49" s="199"/>
      <c r="CH49" s="199"/>
      <c r="CI49" s="199"/>
      <c r="CJ49" s="199"/>
      <c r="CK49" s="199"/>
      <c r="CL49" s="199"/>
      <c r="CM49" s="199"/>
      <c r="CN49" s="199"/>
      <c r="CO49" s="199"/>
      <c r="CP49" s="199"/>
      <c r="CQ49" s="199"/>
      <c r="CR49" s="199"/>
      <c r="CS49" s="199"/>
      <c r="CT49" s="199"/>
      <c r="CU49" s="199"/>
      <c r="CV49" s="199"/>
      <c r="CW49" s="199"/>
      <c r="CX49" s="199"/>
      <c r="CY49" s="199"/>
      <c r="CZ49" s="199"/>
      <c r="DA49" s="199"/>
      <c r="DB49" s="199"/>
      <c r="DC49" s="199"/>
      <c r="DD49" s="199"/>
      <c r="DE49" s="199"/>
      <c r="DF49" s="199"/>
      <c r="DG49" s="199"/>
      <c r="DH49" s="199"/>
      <c r="DI49" s="199"/>
      <c r="DJ49" s="199"/>
    </row>
    <row r="50" spans="1:114" ht="22.5" customHeight="1">
      <c r="A50" s="257" t="s">
        <v>270</v>
      </c>
      <c r="B50" s="287" t="s">
        <v>328</v>
      </c>
      <c r="C50" s="257">
        <v>5</v>
      </c>
      <c r="D50" s="257">
        <v>4</v>
      </c>
      <c r="E50" s="257">
        <v>6</v>
      </c>
      <c r="F50" s="257"/>
      <c r="G50" s="257">
        <v>4</v>
      </c>
      <c r="H50" s="257"/>
      <c r="I50" s="257">
        <v>10</v>
      </c>
      <c r="J50" s="299">
        <f aca="true" t="shared" si="10" ref="J50:J58">I50*30</f>
        <v>300</v>
      </c>
      <c r="K50" s="299">
        <v>90</v>
      </c>
      <c r="L50" s="257">
        <f>AE50+AJ50+AO50</f>
        <v>48</v>
      </c>
      <c r="M50" s="257"/>
      <c r="N50" s="257">
        <f>AG50+AL50+AQ50</f>
        <v>42</v>
      </c>
      <c r="O50" s="283">
        <f aca="true" t="shared" si="11" ref="O50:O58">J50-K50</f>
        <v>210</v>
      </c>
      <c r="P50" s="291"/>
      <c r="Q50" s="257"/>
      <c r="R50" s="257"/>
      <c r="S50" s="257"/>
      <c r="T50" s="292"/>
      <c r="U50" s="291"/>
      <c r="V50" s="257"/>
      <c r="W50" s="257"/>
      <c r="X50" s="257"/>
      <c r="Y50" s="292"/>
      <c r="Z50" s="291"/>
      <c r="AA50" s="257"/>
      <c r="AB50" s="257"/>
      <c r="AC50" s="257"/>
      <c r="AD50" s="292"/>
      <c r="AE50" s="291">
        <v>16</v>
      </c>
      <c r="AF50" s="257"/>
      <c r="AG50" s="257">
        <v>14</v>
      </c>
      <c r="AH50" s="257">
        <v>60</v>
      </c>
      <c r="AI50" s="292">
        <v>3</v>
      </c>
      <c r="AJ50" s="291">
        <v>16</v>
      </c>
      <c r="AK50" s="257"/>
      <c r="AL50" s="257">
        <v>14</v>
      </c>
      <c r="AM50" s="257">
        <v>90</v>
      </c>
      <c r="AN50" s="292">
        <v>4</v>
      </c>
      <c r="AO50" s="291">
        <v>16</v>
      </c>
      <c r="AP50" s="257"/>
      <c r="AQ50" s="257">
        <v>14</v>
      </c>
      <c r="AR50" s="257">
        <v>60</v>
      </c>
      <c r="AS50" s="292">
        <v>3</v>
      </c>
      <c r="AT50" s="291"/>
      <c r="AU50" s="257"/>
      <c r="AV50" s="257"/>
      <c r="AW50" s="257"/>
      <c r="AX50" s="292"/>
      <c r="AY50" s="284"/>
      <c r="AZ50" s="257"/>
      <c r="BA50" s="257"/>
      <c r="BB50" s="257"/>
      <c r="BC50" s="258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199"/>
      <c r="BQ50" s="199"/>
      <c r="BR50" s="199"/>
      <c r="BS50" s="199"/>
      <c r="BT50" s="199"/>
      <c r="BU50" s="199"/>
      <c r="BV50" s="199"/>
      <c r="BW50" s="199"/>
      <c r="BX50" s="199"/>
      <c r="BY50" s="199"/>
      <c r="BZ50" s="199"/>
      <c r="CA50" s="199"/>
      <c r="CB50" s="199"/>
      <c r="CC50" s="199"/>
      <c r="CD50" s="199"/>
      <c r="CE50" s="199"/>
      <c r="CF50" s="199"/>
      <c r="CG50" s="199"/>
      <c r="CH50" s="199"/>
      <c r="CI50" s="199"/>
      <c r="CJ50" s="199"/>
      <c r="CK50" s="199"/>
      <c r="CL50" s="199"/>
      <c r="CM50" s="199"/>
      <c r="CN50" s="199"/>
      <c r="CO50" s="199"/>
      <c r="CP50" s="199"/>
      <c r="CQ50" s="199"/>
      <c r="CR50" s="199"/>
      <c r="CS50" s="199"/>
      <c r="CT50" s="199"/>
      <c r="CU50" s="199"/>
      <c r="CV50" s="199"/>
      <c r="CW50" s="199"/>
      <c r="CX50" s="199"/>
      <c r="CY50" s="199"/>
      <c r="CZ50" s="199"/>
      <c r="DA50" s="199"/>
      <c r="DB50" s="199"/>
      <c r="DC50" s="199"/>
      <c r="DD50" s="199"/>
      <c r="DE50" s="199"/>
      <c r="DF50" s="199"/>
      <c r="DG50" s="199"/>
      <c r="DH50" s="199"/>
      <c r="DI50" s="199"/>
      <c r="DJ50" s="199"/>
    </row>
    <row r="51" spans="1:114" ht="21" customHeight="1">
      <c r="A51" s="257" t="s">
        <v>271</v>
      </c>
      <c r="B51" s="287" t="s">
        <v>335</v>
      </c>
      <c r="C51" s="257"/>
      <c r="D51" s="257">
        <v>5</v>
      </c>
      <c r="E51" s="257"/>
      <c r="F51" s="257"/>
      <c r="G51" s="257"/>
      <c r="H51" s="257"/>
      <c r="I51" s="257">
        <v>3</v>
      </c>
      <c r="J51" s="299">
        <f t="shared" si="10"/>
        <v>90</v>
      </c>
      <c r="K51" s="299">
        <v>30</v>
      </c>
      <c r="L51" s="257">
        <v>16</v>
      </c>
      <c r="M51" s="257"/>
      <c r="N51" s="257">
        <v>14</v>
      </c>
      <c r="O51" s="283">
        <f t="shared" si="11"/>
        <v>60</v>
      </c>
      <c r="P51" s="291"/>
      <c r="Q51" s="257"/>
      <c r="R51" s="257"/>
      <c r="S51" s="257"/>
      <c r="T51" s="292"/>
      <c r="U51" s="291"/>
      <c r="V51" s="257"/>
      <c r="W51" s="257"/>
      <c r="X51" s="257"/>
      <c r="Y51" s="292"/>
      <c r="Z51" s="291"/>
      <c r="AA51" s="257"/>
      <c r="AB51" s="257"/>
      <c r="AC51" s="257"/>
      <c r="AD51" s="292"/>
      <c r="AE51" s="291"/>
      <c r="AF51" s="257"/>
      <c r="AG51" s="257"/>
      <c r="AH51" s="257"/>
      <c r="AI51" s="292"/>
      <c r="AJ51" s="291">
        <v>16</v>
      </c>
      <c r="AK51" s="257"/>
      <c r="AL51" s="257">
        <v>14</v>
      </c>
      <c r="AM51" s="257">
        <v>60</v>
      </c>
      <c r="AN51" s="292">
        <v>3</v>
      </c>
      <c r="AO51" s="291"/>
      <c r="AP51" s="257"/>
      <c r="AQ51" s="257"/>
      <c r="AR51" s="257"/>
      <c r="AS51" s="292"/>
      <c r="AT51" s="291"/>
      <c r="AU51" s="257"/>
      <c r="AV51" s="257"/>
      <c r="AW51" s="257"/>
      <c r="AX51" s="292"/>
      <c r="AY51" s="284"/>
      <c r="AZ51" s="257"/>
      <c r="BA51" s="257"/>
      <c r="BB51" s="257"/>
      <c r="BC51" s="258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199"/>
      <c r="BQ51" s="199"/>
      <c r="BR51" s="199"/>
      <c r="BS51" s="199"/>
      <c r="BT51" s="199"/>
      <c r="BU51" s="199"/>
      <c r="BV51" s="199"/>
      <c r="BW51" s="199"/>
      <c r="BX51" s="199"/>
      <c r="BY51" s="199"/>
      <c r="BZ51" s="199"/>
      <c r="CA51" s="199"/>
      <c r="CB51" s="199"/>
      <c r="CC51" s="199"/>
      <c r="CD51" s="199"/>
      <c r="CE51" s="199"/>
      <c r="CF51" s="199"/>
      <c r="CG51" s="199"/>
      <c r="CH51" s="199"/>
      <c r="CI51" s="199"/>
      <c r="CJ51" s="199"/>
      <c r="CK51" s="199"/>
      <c r="CL51" s="199"/>
      <c r="CM51" s="199"/>
      <c r="CN51" s="199"/>
      <c r="CO51" s="199"/>
      <c r="CP51" s="199"/>
      <c r="CQ51" s="199"/>
      <c r="CR51" s="199"/>
      <c r="CS51" s="199"/>
      <c r="CT51" s="199"/>
      <c r="CU51" s="199"/>
      <c r="CV51" s="199"/>
      <c r="CW51" s="199"/>
      <c r="CX51" s="199"/>
      <c r="CY51" s="199"/>
      <c r="CZ51" s="199"/>
      <c r="DA51" s="199"/>
      <c r="DB51" s="199"/>
      <c r="DC51" s="199"/>
      <c r="DD51" s="199"/>
      <c r="DE51" s="199"/>
      <c r="DF51" s="199"/>
      <c r="DG51" s="199"/>
      <c r="DH51" s="199"/>
      <c r="DI51" s="199"/>
      <c r="DJ51" s="199"/>
    </row>
    <row r="52" spans="1:114" ht="40.5" customHeight="1">
      <c r="A52" s="257" t="s">
        <v>272</v>
      </c>
      <c r="B52" s="287" t="s">
        <v>330</v>
      </c>
      <c r="C52" s="257">
        <v>5.6</v>
      </c>
      <c r="D52" s="257">
        <v>5</v>
      </c>
      <c r="E52" s="257"/>
      <c r="F52" s="257"/>
      <c r="G52" s="257">
        <v>5</v>
      </c>
      <c r="H52" s="257"/>
      <c r="I52" s="257">
        <v>10</v>
      </c>
      <c r="J52" s="299">
        <f t="shared" si="10"/>
        <v>300</v>
      </c>
      <c r="K52" s="299">
        <v>90</v>
      </c>
      <c r="L52" s="257">
        <f>AJ52+AO52</f>
        <v>52</v>
      </c>
      <c r="M52" s="257"/>
      <c r="N52" s="257">
        <f>AL52+AQ52</f>
        <v>38</v>
      </c>
      <c r="O52" s="283">
        <f t="shared" si="11"/>
        <v>210</v>
      </c>
      <c r="P52" s="291"/>
      <c r="Q52" s="257"/>
      <c r="R52" s="257"/>
      <c r="S52" s="257"/>
      <c r="T52" s="292"/>
      <c r="U52" s="291"/>
      <c r="V52" s="257"/>
      <c r="W52" s="257"/>
      <c r="X52" s="257"/>
      <c r="Y52" s="292"/>
      <c r="Z52" s="291"/>
      <c r="AA52" s="257"/>
      <c r="AB52" s="257"/>
      <c r="AC52" s="257"/>
      <c r="AD52" s="292"/>
      <c r="AE52" s="291"/>
      <c r="AF52" s="257"/>
      <c r="AG52" s="257"/>
      <c r="AH52" s="257"/>
      <c r="AI52" s="292"/>
      <c r="AJ52" s="291">
        <v>24</v>
      </c>
      <c r="AK52" s="257"/>
      <c r="AL52" s="257">
        <v>16</v>
      </c>
      <c r="AM52" s="257">
        <v>80</v>
      </c>
      <c r="AN52" s="292">
        <v>4</v>
      </c>
      <c r="AO52" s="291">
        <v>28</v>
      </c>
      <c r="AP52" s="257"/>
      <c r="AQ52" s="257">
        <v>22</v>
      </c>
      <c r="AR52" s="257">
        <v>130</v>
      </c>
      <c r="AS52" s="292">
        <v>6</v>
      </c>
      <c r="AT52" s="291"/>
      <c r="AU52" s="257"/>
      <c r="AV52" s="257"/>
      <c r="AW52" s="257"/>
      <c r="AX52" s="292"/>
      <c r="AY52" s="284"/>
      <c r="AZ52" s="257"/>
      <c r="BA52" s="257"/>
      <c r="BB52" s="257"/>
      <c r="BC52" s="258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199"/>
      <c r="BQ52" s="199"/>
      <c r="BR52" s="199"/>
      <c r="BS52" s="199"/>
      <c r="BT52" s="199"/>
      <c r="BU52" s="199"/>
      <c r="BV52" s="199"/>
      <c r="BW52" s="199"/>
      <c r="BX52" s="199"/>
      <c r="BY52" s="199"/>
      <c r="BZ52" s="199"/>
      <c r="CA52" s="199"/>
      <c r="CB52" s="199"/>
      <c r="CC52" s="199"/>
      <c r="CD52" s="199"/>
      <c r="CE52" s="199"/>
      <c r="CF52" s="199"/>
      <c r="CG52" s="199"/>
      <c r="CH52" s="199"/>
      <c r="CI52" s="199"/>
      <c r="CJ52" s="199"/>
      <c r="CK52" s="199"/>
      <c r="CL52" s="199"/>
      <c r="CM52" s="199"/>
      <c r="CN52" s="199"/>
      <c r="CO52" s="199"/>
      <c r="CP52" s="199"/>
      <c r="CQ52" s="199"/>
      <c r="CR52" s="199"/>
      <c r="CS52" s="199"/>
      <c r="CT52" s="199"/>
      <c r="CU52" s="199"/>
      <c r="CV52" s="199"/>
      <c r="CW52" s="199"/>
      <c r="CX52" s="199"/>
      <c r="CY52" s="199"/>
      <c r="CZ52" s="199"/>
      <c r="DA52" s="199"/>
      <c r="DB52" s="199"/>
      <c r="DC52" s="199"/>
      <c r="DD52" s="199"/>
      <c r="DE52" s="199"/>
      <c r="DF52" s="199"/>
      <c r="DG52" s="199"/>
      <c r="DH52" s="199"/>
      <c r="DI52" s="199"/>
      <c r="DJ52" s="199"/>
    </row>
    <row r="53" spans="1:114" ht="22.5" customHeight="1">
      <c r="A53" s="257" t="s">
        <v>273</v>
      </c>
      <c r="B53" s="287" t="s">
        <v>351</v>
      </c>
      <c r="C53" s="257">
        <v>6</v>
      </c>
      <c r="D53" s="257"/>
      <c r="E53" s="257"/>
      <c r="F53" s="257"/>
      <c r="G53" s="257">
        <v>6</v>
      </c>
      <c r="H53" s="257"/>
      <c r="I53" s="257">
        <v>5</v>
      </c>
      <c r="J53" s="299">
        <f t="shared" si="10"/>
        <v>150</v>
      </c>
      <c r="K53" s="299">
        <v>40</v>
      </c>
      <c r="L53" s="257">
        <f>AO53</f>
        <v>28</v>
      </c>
      <c r="M53" s="257"/>
      <c r="N53" s="257">
        <f>AQ53</f>
        <v>12</v>
      </c>
      <c r="O53" s="283">
        <f t="shared" si="11"/>
        <v>110</v>
      </c>
      <c r="P53" s="291"/>
      <c r="Q53" s="257"/>
      <c r="R53" s="257"/>
      <c r="S53" s="257"/>
      <c r="T53" s="292"/>
      <c r="U53" s="291"/>
      <c r="V53" s="257"/>
      <c r="W53" s="257"/>
      <c r="X53" s="257"/>
      <c r="Y53" s="292"/>
      <c r="Z53" s="291"/>
      <c r="AA53" s="257"/>
      <c r="AB53" s="257"/>
      <c r="AC53" s="257"/>
      <c r="AD53" s="292"/>
      <c r="AE53" s="291"/>
      <c r="AF53" s="257"/>
      <c r="AG53" s="257"/>
      <c r="AH53" s="257"/>
      <c r="AI53" s="292"/>
      <c r="AJ53" s="291"/>
      <c r="AK53" s="257"/>
      <c r="AL53" s="257"/>
      <c r="AM53" s="257"/>
      <c r="AN53" s="292"/>
      <c r="AO53" s="291">
        <v>28</v>
      </c>
      <c r="AP53" s="257"/>
      <c r="AQ53" s="257">
        <v>12</v>
      </c>
      <c r="AR53" s="257">
        <v>110</v>
      </c>
      <c r="AS53" s="292">
        <v>5</v>
      </c>
      <c r="AT53" s="291"/>
      <c r="AU53" s="257"/>
      <c r="AV53" s="257"/>
      <c r="AW53" s="257"/>
      <c r="AX53" s="292"/>
      <c r="AY53" s="284"/>
      <c r="AZ53" s="257"/>
      <c r="BA53" s="257"/>
      <c r="BB53" s="257"/>
      <c r="BC53" s="258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199"/>
      <c r="BQ53" s="199"/>
      <c r="BR53" s="199"/>
      <c r="BS53" s="199"/>
      <c r="BT53" s="199"/>
      <c r="BU53" s="199"/>
      <c r="BV53" s="199"/>
      <c r="BW53" s="199"/>
      <c r="BX53" s="199"/>
      <c r="BY53" s="199"/>
      <c r="BZ53" s="199"/>
      <c r="CA53" s="199"/>
      <c r="CB53" s="199"/>
      <c r="CC53" s="199"/>
      <c r="CD53" s="199"/>
      <c r="CE53" s="199"/>
      <c r="CF53" s="199"/>
      <c r="CG53" s="199"/>
      <c r="CH53" s="199"/>
      <c r="CI53" s="199"/>
      <c r="CJ53" s="199"/>
      <c r="CK53" s="199"/>
      <c r="CL53" s="199"/>
      <c r="CM53" s="199"/>
      <c r="CN53" s="199"/>
      <c r="CO53" s="199"/>
      <c r="CP53" s="199"/>
      <c r="CQ53" s="199"/>
      <c r="CR53" s="199"/>
      <c r="CS53" s="199"/>
      <c r="CT53" s="199"/>
      <c r="CU53" s="199"/>
      <c r="CV53" s="199"/>
      <c r="CW53" s="199"/>
      <c r="CX53" s="199"/>
      <c r="CY53" s="199"/>
      <c r="CZ53" s="199"/>
      <c r="DA53" s="199"/>
      <c r="DB53" s="199"/>
      <c r="DC53" s="199"/>
      <c r="DD53" s="199"/>
      <c r="DE53" s="199"/>
      <c r="DF53" s="199"/>
      <c r="DG53" s="199"/>
      <c r="DH53" s="199"/>
      <c r="DI53" s="199"/>
      <c r="DJ53" s="199"/>
    </row>
    <row r="54" spans="1:114" ht="44.25" customHeight="1">
      <c r="A54" s="257" t="s">
        <v>274</v>
      </c>
      <c r="B54" s="287" t="s">
        <v>333</v>
      </c>
      <c r="C54" s="257">
        <v>6</v>
      </c>
      <c r="D54" s="257"/>
      <c r="E54" s="257"/>
      <c r="F54" s="257"/>
      <c r="G54" s="257">
        <v>6</v>
      </c>
      <c r="H54" s="257"/>
      <c r="I54" s="257">
        <v>5</v>
      </c>
      <c r="J54" s="299">
        <f t="shared" si="10"/>
        <v>150</v>
      </c>
      <c r="K54" s="299">
        <v>40</v>
      </c>
      <c r="L54" s="257">
        <f>AO54</f>
        <v>28</v>
      </c>
      <c r="M54" s="257"/>
      <c r="N54" s="257">
        <f>AQ54</f>
        <v>12</v>
      </c>
      <c r="O54" s="283">
        <f t="shared" si="11"/>
        <v>110</v>
      </c>
      <c r="P54" s="291"/>
      <c r="Q54" s="257"/>
      <c r="R54" s="257"/>
      <c r="S54" s="257"/>
      <c r="T54" s="292"/>
      <c r="U54" s="291"/>
      <c r="V54" s="257"/>
      <c r="W54" s="257"/>
      <c r="X54" s="257"/>
      <c r="Y54" s="292"/>
      <c r="Z54" s="291"/>
      <c r="AA54" s="257"/>
      <c r="AB54" s="257"/>
      <c r="AC54" s="257"/>
      <c r="AD54" s="292"/>
      <c r="AE54" s="291"/>
      <c r="AF54" s="257"/>
      <c r="AG54" s="257"/>
      <c r="AH54" s="257"/>
      <c r="AI54" s="292"/>
      <c r="AJ54" s="291"/>
      <c r="AK54" s="257"/>
      <c r="AL54" s="257"/>
      <c r="AM54" s="257"/>
      <c r="AN54" s="292"/>
      <c r="AO54" s="291">
        <v>28</v>
      </c>
      <c r="AP54" s="257"/>
      <c r="AQ54" s="257">
        <v>12</v>
      </c>
      <c r="AR54" s="257">
        <v>110</v>
      </c>
      <c r="AS54" s="292">
        <v>5</v>
      </c>
      <c r="AT54" s="291"/>
      <c r="AU54" s="257"/>
      <c r="AV54" s="257"/>
      <c r="AW54" s="257"/>
      <c r="AX54" s="292"/>
      <c r="AY54" s="284"/>
      <c r="AZ54" s="257"/>
      <c r="BA54" s="257"/>
      <c r="BB54" s="257"/>
      <c r="BC54" s="258"/>
      <c r="BD54" s="199"/>
      <c r="BE54" s="199"/>
      <c r="BF54" s="199"/>
      <c r="BG54" s="199"/>
      <c r="BH54" s="199"/>
      <c r="BI54" s="199"/>
      <c r="BJ54" s="199"/>
      <c r="BK54" s="199"/>
      <c r="BL54" s="199"/>
      <c r="BM54" s="199"/>
      <c r="BN54" s="199"/>
      <c r="BO54" s="199"/>
      <c r="BP54" s="199"/>
      <c r="BQ54" s="199"/>
      <c r="BR54" s="199"/>
      <c r="BS54" s="199"/>
      <c r="BT54" s="199"/>
      <c r="BU54" s="199"/>
      <c r="BV54" s="199"/>
      <c r="BW54" s="199"/>
      <c r="BX54" s="199"/>
      <c r="BY54" s="199"/>
      <c r="BZ54" s="199"/>
      <c r="CA54" s="199"/>
      <c r="CB54" s="199"/>
      <c r="CC54" s="199"/>
      <c r="CD54" s="199"/>
      <c r="CE54" s="199"/>
      <c r="CF54" s="199"/>
      <c r="CG54" s="199"/>
      <c r="CH54" s="199"/>
      <c r="CI54" s="199"/>
      <c r="CJ54" s="199"/>
      <c r="CK54" s="199"/>
      <c r="CL54" s="199"/>
      <c r="CM54" s="199"/>
      <c r="CN54" s="199"/>
      <c r="CO54" s="199"/>
      <c r="CP54" s="199"/>
      <c r="CQ54" s="199"/>
      <c r="CR54" s="199"/>
      <c r="CS54" s="199"/>
      <c r="CT54" s="199"/>
      <c r="CU54" s="199"/>
      <c r="CV54" s="199"/>
      <c r="CW54" s="199"/>
      <c r="CX54" s="199"/>
      <c r="CY54" s="199"/>
      <c r="CZ54" s="199"/>
      <c r="DA54" s="199"/>
      <c r="DB54" s="199"/>
      <c r="DC54" s="199"/>
      <c r="DD54" s="199"/>
      <c r="DE54" s="199"/>
      <c r="DF54" s="199"/>
      <c r="DG54" s="199"/>
      <c r="DH54" s="199"/>
      <c r="DI54" s="199"/>
      <c r="DJ54" s="199"/>
    </row>
    <row r="55" spans="1:114" ht="24.75" customHeight="1">
      <c r="A55" s="257" t="s">
        <v>305</v>
      </c>
      <c r="B55" s="287" t="s">
        <v>363</v>
      </c>
      <c r="C55" s="257">
        <v>7</v>
      </c>
      <c r="D55" s="257"/>
      <c r="E55" s="257"/>
      <c r="F55" s="257"/>
      <c r="G55" s="257">
        <v>7</v>
      </c>
      <c r="H55" s="257"/>
      <c r="I55" s="257">
        <v>5</v>
      </c>
      <c r="J55" s="299">
        <f t="shared" si="10"/>
        <v>150</v>
      </c>
      <c r="K55" s="299">
        <f>L55+M55+N55</f>
        <v>40</v>
      </c>
      <c r="L55" s="257">
        <f>AT55</f>
        <v>24</v>
      </c>
      <c r="M55" s="257"/>
      <c r="N55" s="257">
        <f>AV55</f>
        <v>16</v>
      </c>
      <c r="O55" s="283">
        <f t="shared" si="11"/>
        <v>110</v>
      </c>
      <c r="P55" s="291"/>
      <c r="Q55" s="257"/>
      <c r="R55" s="257"/>
      <c r="S55" s="257"/>
      <c r="T55" s="292"/>
      <c r="U55" s="291"/>
      <c r="V55" s="257"/>
      <c r="W55" s="257"/>
      <c r="X55" s="257"/>
      <c r="Y55" s="292"/>
      <c r="Z55" s="291"/>
      <c r="AA55" s="257"/>
      <c r="AB55" s="257"/>
      <c r="AC55" s="257"/>
      <c r="AD55" s="292"/>
      <c r="AE55" s="291"/>
      <c r="AF55" s="257"/>
      <c r="AG55" s="257"/>
      <c r="AH55" s="257"/>
      <c r="AI55" s="292"/>
      <c r="AJ55" s="291"/>
      <c r="AK55" s="257"/>
      <c r="AL55" s="257"/>
      <c r="AM55" s="257"/>
      <c r="AN55" s="292"/>
      <c r="AO55" s="291"/>
      <c r="AP55" s="257"/>
      <c r="AQ55" s="257"/>
      <c r="AR55" s="257"/>
      <c r="AS55" s="292"/>
      <c r="AT55" s="291">
        <v>24</v>
      </c>
      <c r="AU55" s="257"/>
      <c r="AV55" s="257">
        <v>16</v>
      </c>
      <c r="AW55" s="257">
        <v>110</v>
      </c>
      <c r="AX55" s="292">
        <v>5</v>
      </c>
      <c r="AY55" s="284"/>
      <c r="AZ55" s="257"/>
      <c r="BA55" s="257"/>
      <c r="BB55" s="257"/>
      <c r="BC55" s="258"/>
      <c r="BD55" s="199"/>
      <c r="BE55" s="199"/>
      <c r="BF55" s="199"/>
      <c r="BG55" s="199"/>
      <c r="BH55" s="199"/>
      <c r="BI55" s="199"/>
      <c r="BJ55" s="199"/>
      <c r="BK55" s="199"/>
      <c r="BL55" s="199"/>
      <c r="BM55" s="199"/>
      <c r="BN55" s="199"/>
      <c r="BO55" s="199"/>
      <c r="BP55" s="199"/>
      <c r="BQ55" s="199"/>
      <c r="BR55" s="199"/>
      <c r="BS55" s="199"/>
      <c r="BT55" s="199"/>
      <c r="BU55" s="199"/>
      <c r="BV55" s="199"/>
      <c r="BW55" s="199"/>
      <c r="BX55" s="199"/>
      <c r="BY55" s="199"/>
      <c r="BZ55" s="199"/>
      <c r="CA55" s="199"/>
      <c r="CB55" s="199"/>
      <c r="CC55" s="199"/>
      <c r="CD55" s="199"/>
      <c r="CE55" s="199"/>
      <c r="CF55" s="199"/>
      <c r="CG55" s="199"/>
      <c r="CH55" s="199"/>
      <c r="CI55" s="199"/>
      <c r="CJ55" s="199"/>
      <c r="CK55" s="199"/>
      <c r="CL55" s="199"/>
      <c r="CM55" s="199"/>
      <c r="CN55" s="199"/>
      <c r="CO55" s="199"/>
      <c r="CP55" s="199"/>
      <c r="CQ55" s="199"/>
      <c r="CR55" s="199"/>
      <c r="CS55" s="199"/>
      <c r="CT55" s="199"/>
      <c r="CU55" s="199"/>
      <c r="CV55" s="199"/>
      <c r="CW55" s="199"/>
      <c r="CX55" s="199"/>
      <c r="CY55" s="199"/>
      <c r="CZ55" s="199"/>
      <c r="DA55" s="199"/>
      <c r="DB55" s="199"/>
      <c r="DC55" s="199"/>
      <c r="DD55" s="199"/>
      <c r="DE55" s="199"/>
      <c r="DF55" s="199"/>
      <c r="DG55" s="199"/>
      <c r="DH55" s="199"/>
      <c r="DI55" s="199"/>
      <c r="DJ55" s="199"/>
    </row>
    <row r="56" spans="1:114" ht="19.5" customHeight="1">
      <c r="A56" s="257" t="s">
        <v>306</v>
      </c>
      <c r="B56" s="287" t="s">
        <v>350</v>
      </c>
      <c r="C56" s="257"/>
      <c r="D56" s="257">
        <v>7</v>
      </c>
      <c r="E56" s="257"/>
      <c r="F56" s="257"/>
      <c r="G56" s="257">
        <v>7</v>
      </c>
      <c r="H56" s="257"/>
      <c r="I56" s="257">
        <v>5</v>
      </c>
      <c r="J56" s="299">
        <f t="shared" si="10"/>
        <v>150</v>
      </c>
      <c r="K56" s="299">
        <v>50</v>
      </c>
      <c r="L56" s="257">
        <f>AT56</f>
        <v>32</v>
      </c>
      <c r="M56" s="257"/>
      <c r="N56" s="257">
        <f>AV56</f>
        <v>18</v>
      </c>
      <c r="O56" s="283">
        <f t="shared" si="11"/>
        <v>100</v>
      </c>
      <c r="P56" s="291"/>
      <c r="Q56" s="257"/>
      <c r="R56" s="257"/>
      <c r="S56" s="257"/>
      <c r="T56" s="292"/>
      <c r="U56" s="291"/>
      <c r="V56" s="257"/>
      <c r="W56" s="257"/>
      <c r="X56" s="257"/>
      <c r="Y56" s="292"/>
      <c r="Z56" s="291"/>
      <c r="AA56" s="257"/>
      <c r="AB56" s="257"/>
      <c r="AC56" s="257"/>
      <c r="AD56" s="292"/>
      <c r="AE56" s="291"/>
      <c r="AF56" s="257"/>
      <c r="AG56" s="257"/>
      <c r="AH56" s="257"/>
      <c r="AI56" s="292"/>
      <c r="AJ56" s="291"/>
      <c r="AK56" s="257"/>
      <c r="AL56" s="257"/>
      <c r="AM56" s="257"/>
      <c r="AN56" s="292"/>
      <c r="AO56" s="291"/>
      <c r="AP56" s="257"/>
      <c r="AQ56" s="257"/>
      <c r="AR56" s="257"/>
      <c r="AS56" s="292"/>
      <c r="AT56" s="291">
        <v>32</v>
      </c>
      <c r="AU56" s="257"/>
      <c r="AV56" s="257">
        <v>18</v>
      </c>
      <c r="AW56" s="257">
        <v>100</v>
      </c>
      <c r="AX56" s="292">
        <v>5</v>
      </c>
      <c r="AY56" s="284"/>
      <c r="AZ56" s="257"/>
      <c r="BA56" s="257"/>
      <c r="BB56" s="257"/>
      <c r="BC56" s="258"/>
      <c r="BD56" s="199"/>
      <c r="BE56" s="199"/>
      <c r="BF56" s="199"/>
      <c r="BG56" s="199"/>
      <c r="BH56" s="199"/>
      <c r="BI56" s="199"/>
      <c r="BJ56" s="199"/>
      <c r="BK56" s="199"/>
      <c r="BL56" s="199"/>
      <c r="BM56" s="199"/>
      <c r="BN56" s="199"/>
      <c r="BO56" s="199"/>
      <c r="BP56" s="199"/>
      <c r="BQ56" s="199"/>
      <c r="BR56" s="199"/>
      <c r="BS56" s="199"/>
      <c r="BT56" s="199"/>
      <c r="BU56" s="199"/>
      <c r="BV56" s="199"/>
      <c r="BW56" s="199"/>
      <c r="BX56" s="199"/>
      <c r="BY56" s="199"/>
      <c r="BZ56" s="199"/>
      <c r="CA56" s="199"/>
      <c r="CB56" s="199"/>
      <c r="CC56" s="199"/>
      <c r="CD56" s="199"/>
      <c r="CE56" s="199"/>
      <c r="CF56" s="199"/>
      <c r="CG56" s="199"/>
      <c r="CH56" s="199"/>
      <c r="CI56" s="199"/>
      <c r="CJ56" s="199"/>
      <c r="CK56" s="199"/>
      <c r="CL56" s="199"/>
      <c r="CM56" s="199"/>
      <c r="CN56" s="199"/>
      <c r="CO56" s="199"/>
      <c r="CP56" s="199"/>
      <c r="CQ56" s="199"/>
      <c r="CR56" s="199"/>
      <c r="CS56" s="199"/>
      <c r="CT56" s="199"/>
      <c r="CU56" s="199"/>
      <c r="CV56" s="199"/>
      <c r="CW56" s="199"/>
      <c r="CX56" s="199"/>
      <c r="CY56" s="199"/>
      <c r="CZ56" s="199"/>
      <c r="DA56" s="199"/>
      <c r="DB56" s="199"/>
      <c r="DC56" s="199"/>
      <c r="DD56" s="199"/>
      <c r="DE56" s="199"/>
      <c r="DF56" s="199"/>
      <c r="DG56" s="199"/>
      <c r="DH56" s="199"/>
      <c r="DI56" s="199"/>
      <c r="DJ56" s="199"/>
    </row>
    <row r="57" spans="1:114" ht="22.5" customHeight="1">
      <c r="A57" s="257" t="s">
        <v>275</v>
      </c>
      <c r="B57" s="287" t="s">
        <v>336</v>
      </c>
      <c r="C57" s="257">
        <v>7</v>
      </c>
      <c r="D57" s="257"/>
      <c r="E57" s="257"/>
      <c r="F57" s="257"/>
      <c r="G57" s="257"/>
      <c r="H57" s="257"/>
      <c r="I57" s="257">
        <v>5</v>
      </c>
      <c r="J57" s="299">
        <f t="shared" si="10"/>
        <v>150</v>
      </c>
      <c r="K57" s="299">
        <f>L57+M57+N57</f>
        <v>40</v>
      </c>
      <c r="L57" s="257">
        <f>AT57</f>
        <v>24</v>
      </c>
      <c r="M57" s="257"/>
      <c r="N57" s="257">
        <f>AV57</f>
        <v>16</v>
      </c>
      <c r="O57" s="283">
        <f t="shared" si="11"/>
        <v>110</v>
      </c>
      <c r="P57" s="291"/>
      <c r="Q57" s="257"/>
      <c r="R57" s="257"/>
      <c r="S57" s="257"/>
      <c r="T57" s="292"/>
      <c r="U57" s="291"/>
      <c r="V57" s="257"/>
      <c r="W57" s="257"/>
      <c r="X57" s="257"/>
      <c r="Y57" s="292"/>
      <c r="Z57" s="291"/>
      <c r="AA57" s="257"/>
      <c r="AB57" s="257"/>
      <c r="AC57" s="257"/>
      <c r="AD57" s="292"/>
      <c r="AE57" s="291"/>
      <c r="AF57" s="257"/>
      <c r="AG57" s="257"/>
      <c r="AH57" s="257"/>
      <c r="AI57" s="292"/>
      <c r="AJ57" s="291"/>
      <c r="AK57" s="257"/>
      <c r="AL57" s="257"/>
      <c r="AM57" s="257"/>
      <c r="AN57" s="292"/>
      <c r="AO57" s="291"/>
      <c r="AP57" s="257"/>
      <c r="AQ57" s="257"/>
      <c r="AR57" s="257"/>
      <c r="AS57" s="292"/>
      <c r="AT57" s="291">
        <v>24</v>
      </c>
      <c r="AU57" s="257"/>
      <c r="AV57" s="257">
        <v>16</v>
      </c>
      <c r="AW57" s="257">
        <v>110</v>
      </c>
      <c r="AX57" s="292">
        <v>5</v>
      </c>
      <c r="AY57" s="284"/>
      <c r="AZ57" s="257"/>
      <c r="BA57" s="257"/>
      <c r="BB57" s="257"/>
      <c r="BC57" s="258"/>
      <c r="BD57" s="199"/>
      <c r="BE57" s="199"/>
      <c r="BF57" s="199"/>
      <c r="BG57" s="199"/>
      <c r="BH57" s="199"/>
      <c r="BI57" s="199"/>
      <c r="BJ57" s="199"/>
      <c r="BK57" s="199"/>
      <c r="BL57" s="199"/>
      <c r="BM57" s="199"/>
      <c r="BN57" s="199"/>
      <c r="BO57" s="199"/>
      <c r="BP57" s="199"/>
      <c r="BQ57" s="199"/>
      <c r="BR57" s="199"/>
      <c r="BS57" s="199"/>
      <c r="BT57" s="199"/>
      <c r="BU57" s="199"/>
      <c r="BV57" s="199"/>
      <c r="BW57" s="199"/>
      <c r="BX57" s="199"/>
      <c r="BY57" s="199"/>
      <c r="BZ57" s="199"/>
      <c r="CA57" s="199"/>
      <c r="CB57" s="199"/>
      <c r="CC57" s="199"/>
      <c r="CD57" s="199"/>
      <c r="CE57" s="199"/>
      <c r="CF57" s="199"/>
      <c r="CG57" s="199"/>
      <c r="CH57" s="199"/>
      <c r="CI57" s="199"/>
      <c r="CJ57" s="199"/>
      <c r="CK57" s="199"/>
      <c r="CL57" s="199"/>
      <c r="CM57" s="199"/>
      <c r="CN57" s="199"/>
      <c r="CO57" s="199"/>
      <c r="CP57" s="199"/>
      <c r="CQ57" s="199"/>
      <c r="CR57" s="199"/>
      <c r="CS57" s="199"/>
      <c r="CT57" s="199"/>
      <c r="CU57" s="199"/>
      <c r="CV57" s="199"/>
      <c r="CW57" s="199"/>
      <c r="CX57" s="199"/>
      <c r="CY57" s="199"/>
      <c r="CZ57" s="199"/>
      <c r="DA57" s="199"/>
      <c r="DB57" s="199"/>
      <c r="DC57" s="199"/>
      <c r="DD57" s="199"/>
      <c r="DE57" s="199"/>
      <c r="DF57" s="199"/>
      <c r="DG57" s="199"/>
      <c r="DH57" s="199"/>
      <c r="DI57" s="199"/>
      <c r="DJ57" s="199"/>
    </row>
    <row r="58" spans="1:114" ht="21" customHeight="1">
      <c r="A58" s="257" t="s">
        <v>318</v>
      </c>
      <c r="B58" s="287" t="s">
        <v>352</v>
      </c>
      <c r="C58" s="257">
        <v>8</v>
      </c>
      <c r="D58" s="257"/>
      <c r="E58" s="257"/>
      <c r="F58" s="257"/>
      <c r="G58" s="257">
        <v>8</v>
      </c>
      <c r="H58" s="257"/>
      <c r="I58" s="257">
        <v>5</v>
      </c>
      <c r="J58" s="299">
        <f t="shared" si="10"/>
        <v>150</v>
      </c>
      <c r="K58" s="299">
        <f>L58+M58+N58</f>
        <v>40</v>
      </c>
      <c r="L58" s="257">
        <f>AY58</f>
        <v>30</v>
      </c>
      <c r="M58" s="257">
        <f>AZ58</f>
        <v>0</v>
      </c>
      <c r="N58" s="257">
        <f>BA58</f>
        <v>10</v>
      </c>
      <c r="O58" s="283">
        <f t="shared" si="11"/>
        <v>110</v>
      </c>
      <c r="P58" s="291"/>
      <c r="Q58" s="257"/>
      <c r="R58" s="257"/>
      <c r="S58" s="257"/>
      <c r="T58" s="292"/>
      <c r="U58" s="291"/>
      <c r="V58" s="257"/>
      <c r="W58" s="257"/>
      <c r="X58" s="257"/>
      <c r="Y58" s="292"/>
      <c r="Z58" s="291"/>
      <c r="AA58" s="257"/>
      <c r="AB58" s="257"/>
      <c r="AC58" s="257"/>
      <c r="AD58" s="292"/>
      <c r="AE58" s="291"/>
      <c r="AF58" s="257"/>
      <c r="AG58" s="257"/>
      <c r="AH58" s="257"/>
      <c r="AI58" s="292"/>
      <c r="AJ58" s="291"/>
      <c r="AK58" s="257"/>
      <c r="AL58" s="257"/>
      <c r="AM58" s="257"/>
      <c r="AN58" s="292"/>
      <c r="AO58" s="291"/>
      <c r="AP58" s="257"/>
      <c r="AQ58" s="257"/>
      <c r="AR58" s="257"/>
      <c r="AS58" s="292"/>
      <c r="AT58" s="291"/>
      <c r="AU58" s="257"/>
      <c r="AV58" s="257"/>
      <c r="AW58" s="257"/>
      <c r="AX58" s="292"/>
      <c r="AY58" s="284">
        <v>30</v>
      </c>
      <c r="AZ58" s="257"/>
      <c r="BA58" s="257">
        <v>10</v>
      </c>
      <c r="BB58" s="257">
        <v>110</v>
      </c>
      <c r="BC58" s="258">
        <v>5</v>
      </c>
      <c r="BD58" s="199"/>
      <c r="BE58" s="199"/>
      <c r="BF58" s="199"/>
      <c r="BG58" s="199"/>
      <c r="BH58" s="199"/>
      <c r="BI58" s="199"/>
      <c r="BJ58" s="199"/>
      <c r="BK58" s="199"/>
      <c r="BL58" s="199"/>
      <c r="BM58" s="199"/>
      <c r="BN58" s="199"/>
      <c r="BO58" s="199"/>
      <c r="BP58" s="199"/>
      <c r="BQ58" s="199"/>
      <c r="BR58" s="199"/>
      <c r="BS58" s="199"/>
      <c r="BT58" s="199"/>
      <c r="BU58" s="199"/>
      <c r="BV58" s="199"/>
      <c r="BW58" s="199"/>
      <c r="BX58" s="199"/>
      <c r="BY58" s="199"/>
      <c r="BZ58" s="199"/>
      <c r="CA58" s="199"/>
      <c r="CB58" s="199"/>
      <c r="CC58" s="199"/>
      <c r="CD58" s="199"/>
      <c r="CE58" s="199"/>
      <c r="CF58" s="199"/>
      <c r="CG58" s="199"/>
      <c r="CH58" s="199"/>
      <c r="CI58" s="199"/>
      <c r="CJ58" s="199"/>
      <c r="CK58" s="199"/>
      <c r="CL58" s="199"/>
      <c r="CM58" s="199"/>
      <c r="CN58" s="199"/>
      <c r="CO58" s="199"/>
      <c r="CP58" s="199"/>
      <c r="CQ58" s="199"/>
      <c r="CR58" s="199"/>
      <c r="CS58" s="199"/>
      <c r="CT58" s="199"/>
      <c r="CU58" s="199"/>
      <c r="CV58" s="199"/>
      <c r="CW58" s="199"/>
      <c r="CX58" s="199"/>
      <c r="CY58" s="199"/>
      <c r="CZ58" s="199"/>
      <c r="DA58" s="199"/>
      <c r="DB58" s="199"/>
      <c r="DC58" s="199"/>
      <c r="DD58" s="199"/>
      <c r="DE58" s="199"/>
      <c r="DF58" s="199"/>
      <c r="DG58" s="199"/>
      <c r="DH58" s="199"/>
      <c r="DI58" s="199"/>
      <c r="DJ58" s="199"/>
    </row>
    <row r="59" spans="1:114" ht="22.5" customHeight="1" thickBot="1">
      <c r="A59" s="257"/>
      <c r="B59" s="305"/>
      <c r="C59" s="257"/>
      <c r="D59" s="257"/>
      <c r="E59" s="257"/>
      <c r="F59" s="257"/>
      <c r="G59" s="257"/>
      <c r="H59" s="257"/>
      <c r="I59" s="257"/>
      <c r="J59" s="299"/>
      <c r="K59" s="299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7"/>
      <c r="AM59" s="257"/>
      <c r="AN59" s="257"/>
      <c r="AO59" s="257"/>
      <c r="AP59" s="257"/>
      <c r="AQ59" s="257"/>
      <c r="AR59" s="257"/>
      <c r="AS59" s="257"/>
      <c r="AT59" s="257"/>
      <c r="AU59" s="257"/>
      <c r="AV59" s="257"/>
      <c r="AW59" s="257"/>
      <c r="AX59" s="257"/>
      <c r="AY59" s="257"/>
      <c r="AZ59" s="257"/>
      <c r="BA59" s="257"/>
      <c r="BB59" s="257"/>
      <c r="BC59" s="257"/>
      <c r="BD59" s="199"/>
      <c r="BE59" s="199"/>
      <c r="BF59" s="199"/>
      <c r="BG59" s="199"/>
      <c r="BH59" s="199"/>
      <c r="BI59" s="199"/>
      <c r="BJ59" s="199"/>
      <c r="BK59" s="199"/>
      <c r="BL59" s="199"/>
      <c r="BM59" s="199"/>
      <c r="BN59" s="199"/>
      <c r="BO59" s="199"/>
      <c r="BP59" s="199"/>
      <c r="BQ59" s="199"/>
      <c r="BR59" s="199"/>
      <c r="BS59" s="199"/>
      <c r="BT59" s="199"/>
      <c r="BU59" s="199"/>
      <c r="BV59" s="199"/>
      <c r="BW59" s="199"/>
      <c r="BX59" s="199"/>
      <c r="BY59" s="199"/>
      <c r="BZ59" s="199"/>
      <c r="CA59" s="199"/>
      <c r="CB59" s="199"/>
      <c r="CC59" s="199"/>
      <c r="CD59" s="199"/>
      <c r="CE59" s="199"/>
      <c r="CF59" s="199"/>
      <c r="CG59" s="199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199"/>
      <c r="CS59" s="199"/>
      <c r="CT59" s="199"/>
      <c r="CU59" s="199"/>
      <c r="CV59" s="199"/>
      <c r="CW59" s="199"/>
      <c r="CX59" s="199"/>
      <c r="CY59" s="199"/>
      <c r="CZ59" s="199"/>
      <c r="DA59" s="199"/>
      <c r="DB59" s="199"/>
      <c r="DC59" s="199"/>
      <c r="DD59" s="199"/>
      <c r="DE59" s="199"/>
      <c r="DF59" s="199"/>
      <c r="DG59" s="199"/>
      <c r="DH59" s="199"/>
      <c r="DI59" s="199"/>
      <c r="DJ59" s="199"/>
    </row>
    <row r="60" spans="1:114" ht="22.5" customHeight="1" thickBot="1" thickTop="1">
      <c r="A60" s="483" t="s">
        <v>402</v>
      </c>
      <c r="B60" s="484"/>
      <c r="C60" s="286">
        <v>7</v>
      </c>
      <c r="D60" s="286">
        <v>4</v>
      </c>
      <c r="E60" s="286">
        <v>1</v>
      </c>
      <c r="F60" s="286">
        <f>SUM(F50:F59)</f>
        <v>0</v>
      </c>
      <c r="G60" s="286">
        <v>7</v>
      </c>
      <c r="H60" s="286">
        <f>SUM(H50:H59)</f>
        <v>0</v>
      </c>
      <c r="I60" s="286">
        <f>SUM(I50:I59)</f>
        <v>53</v>
      </c>
      <c r="J60" s="286">
        <f>SUM(J50:J59)</f>
        <v>1590</v>
      </c>
      <c r="K60" s="286">
        <f aca="true" t="shared" si="12" ref="K60:BC60">SUM(K50:K59)</f>
        <v>460</v>
      </c>
      <c r="L60" s="286">
        <f t="shared" si="12"/>
        <v>282</v>
      </c>
      <c r="M60" s="286">
        <f t="shared" si="12"/>
        <v>0</v>
      </c>
      <c r="N60" s="286">
        <f t="shared" si="12"/>
        <v>178</v>
      </c>
      <c r="O60" s="286">
        <f t="shared" si="12"/>
        <v>1130</v>
      </c>
      <c r="P60" s="286">
        <f t="shared" si="12"/>
        <v>0</v>
      </c>
      <c r="Q60" s="286">
        <f t="shared" si="12"/>
        <v>0</v>
      </c>
      <c r="R60" s="286">
        <f t="shared" si="12"/>
        <v>0</v>
      </c>
      <c r="S60" s="286">
        <f t="shared" si="12"/>
        <v>0</v>
      </c>
      <c r="T60" s="286">
        <f t="shared" si="12"/>
        <v>0</v>
      </c>
      <c r="U60" s="286">
        <f t="shared" si="12"/>
        <v>0</v>
      </c>
      <c r="V60" s="286">
        <f t="shared" si="12"/>
        <v>0</v>
      </c>
      <c r="W60" s="286">
        <f t="shared" si="12"/>
        <v>0</v>
      </c>
      <c r="X60" s="286">
        <f t="shared" si="12"/>
        <v>0</v>
      </c>
      <c r="Y60" s="286">
        <f t="shared" si="12"/>
        <v>0</v>
      </c>
      <c r="Z60" s="286">
        <f t="shared" si="12"/>
        <v>0</v>
      </c>
      <c r="AA60" s="286">
        <f t="shared" si="12"/>
        <v>0</v>
      </c>
      <c r="AB60" s="286">
        <f t="shared" si="12"/>
        <v>0</v>
      </c>
      <c r="AC60" s="286">
        <f t="shared" si="12"/>
        <v>0</v>
      </c>
      <c r="AD60" s="286">
        <f t="shared" si="12"/>
        <v>0</v>
      </c>
      <c r="AE60" s="286">
        <f t="shared" si="12"/>
        <v>16</v>
      </c>
      <c r="AF60" s="286">
        <f t="shared" si="12"/>
        <v>0</v>
      </c>
      <c r="AG60" s="286">
        <f t="shared" si="12"/>
        <v>14</v>
      </c>
      <c r="AH60" s="286">
        <f t="shared" si="12"/>
        <v>60</v>
      </c>
      <c r="AI60" s="286">
        <f t="shared" si="12"/>
        <v>3</v>
      </c>
      <c r="AJ60" s="286">
        <f t="shared" si="12"/>
        <v>56</v>
      </c>
      <c r="AK60" s="286">
        <f t="shared" si="12"/>
        <v>0</v>
      </c>
      <c r="AL60" s="286">
        <f t="shared" si="12"/>
        <v>44</v>
      </c>
      <c r="AM60" s="286">
        <f t="shared" si="12"/>
        <v>230</v>
      </c>
      <c r="AN60" s="286">
        <f t="shared" si="12"/>
        <v>11</v>
      </c>
      <c r="AO60" s="286">
        <f t="shared" si="12"/>
        <v>100</v>
      </c>
      <c r="AP60" s="286">
        <f t="shared" si="12"/>
        <v>0</v>
      </c>
      <c r="AQ60" s="286">
        <f t="shared" si="12"/>
        <v>60</v>
      </c>
      <c r="AR60" s="286">
        <f t="shared" si="12"/>
        <v>410</v>
      </c>
      <c r="AS60" s="286">
        <f t="shared" si="12"/>
        <v>19</v>
      </c>
      <c r="AT60" s="286">
        <f t="shared" si="12"/>
        <v>80</v>
      </c>
      <c r="AU60" s="286">
        <f t="shared" si="12"/>
        <v>0</v>
      </c>
      <c r="AV60" s="286">
        <f t="shared" si="12"/>
        <v>50</v>
      </c>
      <c r="AW60" s="286">
        <f t="shared" si="12"/>
        <v>320</v>
      </c>
      <c r="AX60" s="286">
        <f t="shared" si="12"/>
        <v>15</v>
      </c>
      <c r="AY60" s="286">
        <f t="shared" si="12"/>
        <v>30</v>
      </c>
      <c r="AZ60" s="286">
        <f t="shared" si="12"/>
        <v>0</v>
      </c>
      <c r="BA60" s="286">
        <f t="shared" si="12"/>
        <v>10</v>
      </c>
      <c r="BB60" s="286">
        <f t="shared" si="12"/>
        <v>110</v>
      </c>
      <c r="BC60" s="286">
        <f t="shared" si="12"/>
        <v>5</v>
      </c>
      <c r="BD60" s="199"/>
      <c r="BE60" s="199"/>
      <c r="BF60" s="199"/>
      <c r="BG60" s="199"/>
      <c r="BH60" s="199"/>
      <c r="BI60" s="199"/>
      <c r="BJ60" s="199"/>
      <c r="BK60" s="199"/>
      <c r="BL60" s="199"/>
      <c r="BM60" s="199"/>
      <c r="BN60" s="199"/>
      <c r="BO60" s="199"/>
      <c r="BP60" s="199"/>
      <c r="BQ60" s="199"/>
      <c r="BR60" s="199"/>
      <c r="BS60" s="199"/>
      <c r="BT60" s="199"/>
      <c r="BU60" s="199"/>
      <c r="BV60" s="199"/>
      <c r="BW60" s="199"/>
      <c r="BX60" s="199"/>
      <c r="BY60" s="199"/>
      <c r="BZ60" s="199"/>
      <c r="CA60" s="199"/>
      <c r="CB60" s="199"/>
      <c r="CC60" s="199"/>
      <c r="CD60" s="199"/>
      <c r="CE60" s="199"/>
      <c r="CF60" s="199"/>
      <c r="CG60" s="199"/>
      <c r="CH60" s="199"/>
      <c r="CI60" s="199"/>
      <c r="CJ60" s="199"/>
      <c r="CK60" s="199"/>
      <c r="CL60" s="199"/>
      <c r="CM60" s="199"/>
      <c r="CN60" s="199"/>
      <c r="CO60" s="199"/>
      <c r="CP60" s="199"/>
      <c r="CQ60" s="199"/>
      <c r="CR60" s="199"/>
      <c r="CS60" s="199"/>
      <c r="CT60" s="199"/>
      <c r="CU60" s="199"/>
      <c r="CV60" s="199"/>
      <c r="CW60" s="199"/>
      <c r="CX60" s="199"/>
      <c r="CY60" s="199"/>
      <c r="CZ60" s="199"/>
      <c r="DA60" s="199"/>
      <c r="DB60" s="199"/>
      <c r="DC60" s="199"/>
      <c r="DD60" s="199"/>
      <c r="DE60" s="199"/>
      <c r="DF60" s="199"/>
      <c r="DG60" s="199"/>
      <c r="DH60" s="199"/>
      <c r="DI60" s="199"/>
      <c r="DJ60" s="199"/>
    </row>
    <row r="61" spans="1:114" ht="22.5" customHeight="1" thickTop="1">
      <c r="A61" s="481" t="s">
        <v>397</v>
      </c>
      <c r="B61" s="482"/>
      <c r="C61" s="482"/>
      <c r="D61" s="482"/>
      <c r="E61" s="482"/>
      <c r="F61" s="482"/>
      <c r="G61" s="482"/>
      <c r="H61" s="482"/>
      <c r="I61" s="482"/>
      <c r="J61" s="482"/>
      <c r="K61" s="482"/>
      <c r="L61" s="482"/>
      <c r="M61" s="482"/>
      <c r="N61" s="482"/>
      <c r="O61" s="482"/>
      <c r="P61" s="482"/>
      <c r="Q61" s="482"/>
      <c r="R61" s="482"/>
      <c r="S61" s="482"/>
      <c r="T61" s="482"/>
      <c r="U61" s="482"/>
      <c r="V61" s="482"/>
      <c r="W61" s="482"/>
      <c r="X61" s="482"/>
      <c r="Y61" s="482"/>
      <c r="Z61" s="482"/>
      <c r="AA61" s="482"/>
      <c r="AB61" s="482"/>
      <c r="AC61" s="482"/>
      <c r="AD61" s="482"/>
      <c r="AE61" s="482"/>
      <c r="AF61" s="482"/>
      <c r="AG61" s="482"/>
      <c r="AH61" s="482"/>
      <c r="AI61" s="482"/>
      <c r="AJ61" s="482"/>
      <c r="AK61" s="482"/>
      <c r="AL61" s="482"/>
      <c r="AM61" s="482"/>
      <c r="AN61" s="482"/>
      <c r="AO61" s="482"/>
      <c r="AP61" s="482"/>
      <c r="AQ61" s="482"/>
      <c r="AR61" s="482"/>
      <c r="AS61" s="482"/>
      <c r="AT61" s="482"/>
      <c r="AU61" s="482"/>
      <c r="AV61" s="482"/>
      <c r="AW61" s="482"/>
      <c r="AX61" s="482"/>
      <c r="AY61" s="482"/>
      <c r="AZ61" s="482"/>
      <c r="BA61" s="482"/>
      <c r="BB61" s="482"/>
      <c r="BC61" s="482"/>
      <c r="BD61" s="199"/>
      <c r="BE61" s="199"/>
      <c r="BF61" s="199"/>
      <c r="BG61" s="199"/>
      <c r="BH61" s="199"/>
      <c r="BI61" s="199"/>
      <c r="BJ61" s="199"/>
      <c r="BK61" s="199"/>
      <c r="BL61" s="199"/>
      <c r="BM61" s="199"/>
      <c r="BN61" s="199"/>
      <c r="BO61" s="199"/>
      <c r="BP61" s="199"/>
      <c r="BQ61" s="199"/>
      <c r="BR61" s="199"/>
      <c r="BS61" s="199"/>
      <c r="BT61" s="199"/>
      <c r="BU61" s="199"/>
      <c r="BV61" s="199"/>
      <c r="BW61" s="199"/>
      <c r="BX61" s="199"/>
      <c r="BY61" s="199"/>
      <c r="BZ61" s="199"/>
      <c r="CA61" s="199"/>
      <c r="CB61" s="199"/>
      <c r="CC61" s="199"/>
      <c r="CD61" s="199"/>
      <c r="CE61" s="199"/>
      <c r="CF61" s="199"/>
      <c r="CG61" s="199"/>
      <c r="CH61" s="199"/>
      <c r="CI61" s="199"/>
      <c r="CJ61" s="199"/>
      <c r="CK61" s="199"/>
      <c r="CL61" s="199"/>
      <c r="CM61" s="199"/>
      <c r="CN61" s="199"/>
      <c r="CO61" s="199"/>
      <c r="CP61" s="199"/>
      <c r="CQ61" s="199"/>
      <c r="CR61" s="199"/>
      <c r="CS61" s="199"/>
      <c r="CT61" s="199"/>
      <c r="CU61" s="199"/>
      <c r="CV61" s="199"/>
      <c r="CW61" s="199"/>
      <c r="CX61" s="199"/>
      <c r="CY61" s="199"/>
      <c r="CZ61" s="199"/>
      <c r="DA61" s="199"/>
      <c r="DB61" s="199"/>
      <c r="DC61" s="199"/>
      <c r="DD61" s="199"/>
      <c r="DE61" s="199"/>
      <c r="DF61" s="199"/>
      <c r="DG61" s="199"/>
      <c r="DH61" s="199"/>
      <c r="DI61" s="199"/>
      <c r="DJ61" s="199"/>
    </row>
    <row r="62" spans="1:114" ht="42.75" customHeight="1">
      <c r="A62" s="268" t="s">
        <v>281</v>
      </c>
      <c r="B62" s="298" t="s">
        <v>334</v>
      </c>
      <c r="C62" s="268"/>
      <c r="D62" s="268">
        <v>6</v>
      </c>
      <c r="E62" s="268"/>
      <c r="F62" s="268"/>
      <c r="G62" s="268">
        <v>6</v>
      </c>
      <c r="H62" s="268"/>
      <c r="I62" s="257">
        <v>4</v>
      </c>
      <c r="J62" s="299">
        <f>I62*30</f>
        <v>120</v>
      </c>
      <c r="K62" s="299">
        <v>40</v>
      </c>
      <c r="L62" s="268">
        <f>AO62</f>
        <v>28</v>
      </c>
      <c r="M62" s="268">
        <f>AP62</f>
        <v>0</v>
      </c>
      <c r="N62" s="268">
        <f>AQ62</f>
        <v>12</v>
      </c>
      <c r="O62" s="300">
        <f>J62-K62</f>
        <v>80</v>
      </c>
      <c r="P62" s="297"/>
      <c r="Q62" s="268"/>
      <c r="R62" s="268"/>
      <c r="S62" s="268"/>
      <c r="T62" s="296"/>
      <c r="U62" s="297"/>
      <c r="V62" s="268"/>
      <c r="W62" s="268"/>
      <c r="X62" s="268"/>
      <c r="Y62" s="296"/>
      <c r="Z62" s="297"/>
      <c r="AA62" s="268"/>
      <c r="AB62" s="268"/>
      <c r="AC62" s="268"/>
      <c r="AD62" s="296"/>
      <c r="AE62" s="297"/>
      <c r="AF62" s="268" t="s">
        <v>7</v>
      </c>
      <c r="AG62" s="268"/>
      <c r="AH62" s="268"/>
      <c r="AI62" s="296"/>
      <c r="AJ62" s="297"/>
      <c r="AK62" s="268"/>
      <c r="AL62" s="268"/>
      <c r="AM62" s="268"/>
      <c r="AN62" s="296"/>
      <c r="AO62" s="297">
        <v>28</v>
      </c>
      <c r="AP62" s="268"/>
      <c r="AQ62" s="268">
        <v>12</v>
      </c>
      <c r="AR62" s="268">
        <v>80</v>
      </c>
      <c r="AS62" s="296">
        <v>4</v>
      </c>
      <c r="AT62" s="297"/>
      <c r="AU62" s="268"/>
      <c r="AV62" s="268"/>
      <c r="AW62" s="268"/>
      <c r="AX62" s="296"/>
      <c r="AY62" s="297"/>
      <c r="AZ62" s="268"/>
      <c r="BA62" s="268"/>
      <c r="BB62" s="268"/>
      <c r="BC62" s="296"/>
      <c r="BD62" s="199"/>
      <c r="BE62" s="199"/>
      <c r="BF62" s="199"/>
      <c r="BG62" s="199"/>
      <c r="BH62" s="199"/>
      <c r="BI62" s="199"/>
      <c r="BJ62" s="199"/>
      <c r="BK62" s="199"/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199"/>
      <c r="BX62" s="199"/>
      <c r="BY62" s="199"/>
      <c r="BZ62" s="199"/>
      <c r="CA62" s="199"/>
      <c r="CB62" s="199"/>
      <c r="CC62" s="199"/>
      <c r="CD62" s="199"/>
      <c r="CE62" s="199"/>
      <c r="CF62" s="199"/>
      <c r="CG62" s="199"/>
      <c r="CH62" s="199"/>
      <c r="CI62" s="199"/>
      <c r="CJ62" s="199"/>
      <c r="CK62" s="199"/>
      <c r="CL62" s="199"/>
      <c r="CM62" s="199"/>
      <c r="CN62" s="199"/>
      <c r="CO62" s="199"/>
      <c r="CP62" s="199"/>
      <c r="CQ62" s="199"/>
      <c r="CR62" s="199"/>
      <c r="CS62" s="199"/>
      <c r="CT62" s="199"/>
      <c r="CU62" s="199"/>
      <c r="CV62" s="199"/>
      <c r="CW62" s="199"/>
      <c r="CX62" s="199"/>
      <c r="CY62" s="199"/>
      <c r="CZ62" s="199"/>
      <c r="DA62" s="199"/>
      <c r="DB62" s="199"/>
      <c r="DC62" s="199"/>
      <c r="DD62" s="199"/>
      <c r="DE62" s="199"/>
      <c r="DF62" s="199"/>
      <c r="DG62" s="199"/>
      <c r="DH62" s="199"/>
      <c r="DI62" s="199"/>
      <c r="DJ62" s="199"/>
    </row>
    <row r="63" spans="1:114" ht="22.5" customHeight="1">
      <c r="A63" s="268"/>
      <c r="B63" s="298" t="s">
        <v>348</v>
      </c>
      <c r="C63" s="268"/>
      <c r="D63" s="268"/>
      <c r="E63" s="268"/>
      <c r="F63" s="268"/>
      <c r="G63" s="268"/>
      <c r="H63" s="268"/>
      <c r="I63" s="257"/>
      <c r="J63" s="299"/>
      <c r="K63" s="299"/>
      <c r="L63" s="268"/>
      <c r="M63" s="268"/>
      <c r="N63" s="268"/>
      <c r="O63" s="300"/>
      <c r="P63" s="297"/>
      <c r="Q63" s="268"/>
      <c r="R63" s="268"/>
      <c r="S63" s="268"/>
      <c r="T63" s="296"/>
      <c r="U63" s="297"/>
      <c r="V63" s="268"/>
      <c r="W63" s="268"/>
      <c r="X63" s="268"/>
      <c r="Y63" s="296"/>
      <c r="Z63" s="297"/>
      <c r="AA63" s="268"/>
      <c r="AB63" s="268"/>
      <c r="AC63" s="268"/>
      <c r="AD63" s="296"/>
      <c r="AE63" s="297"/>
      <c r="AF63" s="268"/>
      <c r="AG63" s="268"/>
      <c r="AH63" s="268"/>
      <c r="AI63" s="296"/>
      <c r="AJ63" s="297"/>
      <c r="AK63" s="268"/>
      <c r="AL63" s="268"/>
      <c r="AM63" s="268"/>
      <c r="AN63" s="296"/>
      <c r="AO63" s="297"/>
      <c r="AP63" s="268"/>
      <c r="AQ63" s="268"/>
      <c r="AR63" s="268"/>
      <c r="AS63" s="296"/>
      <c r="AT63" s="297"/>
      <c r="AU63" s="268"/>
      <c r="AV63" s="268"/>
      <c r="AW63" s="268"/>
      <c r="AX63" s="296"/>
      <c r="AY63" s="297"/>
      <c r="AZ63" s="268"/>
      <c r="BA63" s="268"/>
      <c r="BB63" s="268"/>
      <c r="BC63" s="296"/>
      <c r="BD63" s="199"/>
      <c r="BE63" s="199"/>
      <c r="BF63" s="199"/>
      <c r="BG63" s="199"/>
      <c r="BH63" s="199"/>
      <c r="BI63" s="199"/>
      <c r="BJ63" s="199"/>
      <c r="BK63" s="199"/>
      <c r="BL63" s="199"/>
      <c r="BM63" s="199"/>
      <c r="BN63" s="199"/>
      <c r="BO63" s="199"/>
      <c r="BP63" s="199"/>
      <c r="BQ63" s="199"/>
      <c r="BR63" s="199"/>
      <c r="BS63" s="199"/>
      <c r="BT63" s="199"/>
      <c r="BU63" s="199"/>
      <c r="BV63" s="199"/>
      <c r="BW63" s="199"/>
      <c r="BX63" s="199"/>
      <c r="BY63" s="199"/>
      <c r="BZ63" s="199"/>
      <c r="CA63" s="199"/>
      <c r="CB63" s="199"/>
      <c r="CC63" s="199"/>
      <c r="CD63" s="199"/>
      <c r="CE63" s="199"/>
      <c r="CF63" s="199"/>
      <c r="CG63" s="199"/>
      <c r="CH63" s="199"/>
      <c r="CI63" s="199"/>
      <c r="CJ63" s="199"/>
      <c r="CK63" s="199"/>
      <c r="CL63" s="199"/>
      <c r="CM63" s="199"/>
      <c r="CN63" s="199"/>
      <c r="CO63" s="199"/>
      <c r="CP63" s="199"/>
      <c r="CQ63" s="199"/>
      <c r="CR63" s="199"/>
      <c r="CS63" s="199"/>
      <c r="CT63" s="199"/>
      <c r="CU63" s="199"/>
      <c r="CV63" s="199"/>
      <c r="CW63" s="199"/>
      <c r="CX63" s="199"/>
      <c r="CY63" s="199"/>
      <c r="CZ63" s="199"/>
      <c r="DA63" s="199"/>
      <c r="DB63" s="199"/>
      <c r="DC63" s="199"/>
      <c r="DD63" s="199"/>
      <c r="DE63" s="199"/>
      <c r="DF63" s="199"/>
      <c r="DG63" s="199"/>
      <c r="DH63" s="199"/>
      <c r="DI63" s="199"/>
      <c r="DJ63" s="199"/>
    </row>
    <row r="64" spans="1:114" ht="25.5" customHeight="1">
      <c r="A64" s="268" t="s">
        <v>282</v>
      </c>
      <c r="B64" s="298" t="s">
        <v>356</v>
      </c>
      <c r="C64" s="268">
        <v>6</v>
      </c>
      <c r="D64" s="268"/>
      <c r="E64" s="268"/>
      <c r="F64" s="268"/>
      <c r="G64" s="268">
        <v>6</v>
      </c>
      <c r="H64" s="268"/>
      <c r="I64" s="257">
        <v>4</v>
      </c>
      <c r="J64" s="299">
        <f aca="true" t="shared" si="13" ref="J64:J74">I64*30</f>
        <v>120</v>
      </c>
      <c r="K64" s="299">
        <v>30</v>
      </c>
      <c r="L64" s="268">
        <f>AO64</f>
        <v>16</v>
      </c>
      <c r="M64" s="268">
        <f>AP64</f>
        <v>0</v>
      </c>
      <c r="N64" s="268">
        <f>AQ64</f>
        <v>14</v>
      </c>
      <c r="O64" s="300">
        <f>J64-K64</f>
        <v>90</v>
      </c>
      <c r="P64" s="297"/>
      <c r="Q64" s="268"/>
      <c r="R64" s="268"/>
      <c r="S64" s="268"/>
      <c r="T64" s="296"/>
      <c r="U64" s="297"/>
      <c r="V64" s="268"/>
      <c r="W64" s="268"/>
      <c r="X64" s="268"/>
      <c r="Y64" s="296"/>
      <c r="Z64" s="297"/>
      <c r="AA64" s="268"/>
      <c r="AB64" s="268"/>
      <c r="AC64" s="268"/>
      <c r="AD64" s="296"/>
      <c r="AE64" s="297"/>
      <c r="AF64" s="268"/>
      <c r="AG64" s="268"/>
      <c r="AH64" s="268"/>
      <c r="AI64" s="296"/>
      <c r="AJ64" s="297"/>
      <c r="AK64" s="268"/>
      <c r="AL64" s="268"/>
      <c r="AM64" s="268"/>
      <c r="AN64" s="296"/>
      <c r="AO64" s="297">
        <v>16</v>
      </c>
      <c r="AP64" s="268"/>
      <c r="AQ64" s="268">
        <v>14</v>
      </c>
      <c r="AR64" s="268">
        <v>90</v>
      </c>
      <c r="AS64" s="296">
        <v>4</v>
      </c>
      <c r="AT64" s="297"/>
      <c r="AU64" s="268"/>
      <c r="AV64" s="268"/>
      <c r="AW64" s="268"/>
      <c r="AX64" s="296"/>
      <c r="AY64" s="297"/>
      <c r="AZ64" s="268"/>
      <c r="BA64" s="268"/>
      <c r="BB64" s="268"/>
      <c r="BC64" s="296"/>
      <c r="BD64" s="199"/>
      <c r="BE64" s="199"/>
      <c r="BF64" s="199"/>
      <c r="BG64" s="199"/>
      <c r="BH64" s="199"/>
      <c r="BI64" s="199"/>
      <c r="BJ64" s="199"/>
      <c r="BK64" s="199"/>
      <c r="BL64" s="199"/>
      <c r="BM64" s="199"/>
      <c r="BN64" s="199"/>
      <c r="BO64" s="199"/>
      <c r="BP64" s="199"/>
      <c r="BQ64" s="199"/>
      <c r="BR64" s="199"/>
      <c r="BS64" s="199"/>
      <c r="BT64" s="199"/>
      <c r="BU64" s="199"/>
      <c r="BV64" s="199"/>
      <c r="BW64" s="199"/>
      <c r="BX64" s="199"/>
      <c r="BY64" s="199"/>
      <c r="BZ64" s="199"/>
      <c r="CA64" s="199"/>
      <c r="CB64" s="199"/>
      <c r="CC64" s="199"/>
      <c r="CD64" s="199"/>
      <c r="CE64" s="199"/>
      <c r="CF64" s="199"/>
      <c r="CG64" s="199"/>
      <c r="CH64" s="199"/>
      <c r="CI64" s="199"/>
      <c r="CJ64" s="199"/>
      <c r="CK64" s="199"/>
      <c r="CL64" s="199"/>
      <c r="CM64" s="199"/>
      <c r="CN64" s="199"/>
      <c r="CO64" s="199"/>
      <c r="CP64" s="199"/>
      <c r="CQ64" s="199"/>
      <c r="CR64" s="199"/>
      <c r="CS64" s="199"/>
      <c r="CT64" s="199"/>
      <c r="CU64" s="199"/>
      <c r="CV64" s="199"/>
      <c r="CW64" s="199"/>
      <c r="CX64" s="199"/>
      <c r="CY64" s="199"/>
      <c r="CZ64" s="199"/>
      <c r="DA64" s="199"/>
      <c r="DB64" s="199"/>
      <c r="DC64" s="199"/>
      <c r="DD64" s="199"/>
      <c r="DE64" s="199"/>
      <c r="DF64" s="199"/>
      <c r="DG64" s="199"/>
      <c r="DH64" s="199"/>
      <c r="DI64" s="199"/>
      <c r="DJ64" s="199"/>
    </row>
    <row r="65" spans="1:114" ht="22.5" customHeight="1">
      <c r="A65" s="268"/>
      <c r="B65" s="298" t="s">
        <v>357</v>
      </c>
      <c r="C65" s="268"/>
      <c r="D65" s="268"/>
      <c r="E65" s="268"/>
      <c r="F65" s="268"/>
      <c r="G65" s="268"/>
      <c r="H65" s="268"/>
      <c r="I65" s="257"/>
      <c r="J65" s="299"/>
      <c r="K65" s="299"/>
      <c r="L65" s="268"/>
      <c r="M65" s="268"/>
      <c r="N65" s="268"/>
      <c r="O65" s="300"/>
      <c r="P65" s="297"/>
      <c r="Q65" s="268"/>
      <c r="R65" s="268"/>
      <c r="S65" s="268"/>
      <c r="T65" s="296"/>
      <c r="U65" s="297"/>
      <c r="V65" s="268"/>
      <c r="W65" s="268"/>
      <c r="X65" s="268"/>
      <c r="Y65" s="296"/>
      <c r="Z65" s="297"/>
      <c r="AA65" s="268"/>
      <c r="AB65" s="268"/>
      <c r="AC65" s="268"/>
      <c r="AD65" s="296"/>
      <c r="AE65" s="297"/>
      <c r="AF65" s="268"/>
      <c r="AG65" s="268"/>
      <c r="AH65" s="268"/>
      <c r="AI65" s="296"/>
      <c r="AJ65" s="297"/>
      <c r="AK65" s="268"/>
      <c r="AL65" s="268"/>
      <c r="AM65" s="268"/>
      <c r="AN65" s="296"/>
      <c r="AO65" s="297"/>
      <c r="AP65" s="268"/>
      <c r="AQ65" s="268"/>
      <c r="AR65" s="268"/>
      <c r="AS65" s="296"/>
      <c r="AT65" s="297"/>
      <c r="AU65" s="268"/>
      <c r="AV65" s="268"/>
      <c r="AW65" s="268"/>
      <c r="AX65" s="296"/>
      <c r="AY65" s="297"/>
      <c r="AZ65" s="268"/>
      <c r="BA65" s="268"/>
      <c r="BB65" s="268"/>
      <c r="BC65" s="296"/>
      <c r="BD65" s="199"/>
      <c r="BE65" s="199"/>
      <c r="BF65" s="199"/>
      <c r="BG65" s="199"/>
      <c r="BH65" s="199"/>
      <c r="BI65" s="199"/>
      <c r="BJ65" s="199"/>
      <c r="BK65" s="199"/>
      <c r="BL65" s="199"/>
      <c r="BM65" s="199"/>
      <c r="BN65" s="199"/>
      <c r="BO65" s="199"/>
      <c r="BP65" s="199"/>
      <c r="BQ65" s="199"/>
      <c r="BR65" s="199"/>
      <c r="BS65" s="199"/>
      <c r="BT65" s="199"/>
      <c r="BU65" s="199"/>
      <c r="BV65" s="199"/>
      <c r="BW65" s="199"/>
      <c r="BX65" s="199"/>
      <c r="BY65" s="199"/>
      <c r="BZ65" s="199"/>
      <c r="CA65" s="199"/>
      <c r="CB65" s="199"/>
      <c r="CC65" s="199"/>
      <c r="CD65" s="199"/>
      <c r="CE65" s="199"/>
      <c r="CF65" s="199"/>
      <c r="CG65" s="199"/>
      <c r="CH65" s="199"/>
      <c r="CI65" s="199"/>
      <c r="CJ65" s="199"/>
      <c r="CK65" s="199"/>
      <c r="CL65" s="199"/>
      <c r="CM65" s="199"/>
      <c r="CN65" s="199"/>
      <c r="CO65" s="199"/>
      <c r="CP65" s="199"/>
      <c r="CQ65" s="199"/>
      <c r="CR65" s="199"/>
      <c r="CS65" s="199"/>
      <c r="CT65" s="199"/>
      <c r="CU65" s="199"/>
      <c r="CV65" s="199"/>
      <c r="CW65" s="199"/>
      <c r="CX65" s="199"/>
      <c r="CY65" s="199"/>
      <c r="CZ65" s="199"/>
      <c r="DA65" s="199"/>
      <c r="DB65" s="199"/>
      <c r="DC65" s="199"/>
      <c r="DD65" s="199"/>
      <c r="DE65" s="199"/>
      <c r="DF65" s="199"/>
      <c r="DG65" s="199"/>
      <c r="DH65" s="199"/>
      <c r="DI65" s="199"/>
      <c r="DJ65" s="199"/>
    </row>
    <row r="66" spans="1:114" ht="27" customHeight="1">
      <c r="A66" s="268" t="s">
        <v>283</v>
      </c>
      <c r="B66" s="298" t="s">
        <v>354</v>
      </c>
      <c r="C66" s="268">
        <v>7</v>
      </c>
      <c r="D66" s="268"/>
      <c r="E66" s="268"/>
      <c r="F66" s="268"/>
      <c r="G66" s="268"/>
      <c r="H66" s="268"/>
      <c r="I66" s="257">
        <v>5</v>
      </c>
      <c r="J66" s="299">
        <f t="shared" si="13"/>
        <v>150</v>
      </c>
      <c r="K66" s="299">
        <v>40</v>
      </c>
      <c r="L66" s="268">
        <f>AT66</f>
        <v>24</v>
      </c>
      <c r="M66" s="268">
        <f>AU66</f>
        <v>0</v>
      </c>
      <c r="N66" s="268">
        <f>AV66</f>
        <v>16</v>
      </c>
      <c r="O66" s="300">
        <f aca="true" t="shared" si="14" ref="O66:O74">J66-K66</f>
        <v>110</v>
      </c>
      <c r="P66" s="297"/>
      <c r="Q66" s="268"/>
      <c r="R66" s="268"/>
      <c r="S66" s="268"/>
      <c r="T66" s="296"/>
      <c r="U66" s="297"/>
      <c r="V66" s="268"/>
      <c r="W66" s="268"/>
      <c r="X66" s="268"/>
      <c r="Y66" s="296"/>
      <c r="Z66" s="297"/>
      <c r="AA66" s="268"/>
      <c r="AB66" s="268"/>
      <c r="AC66" s="268"/>
      <c r="AD66" s="296"/>
      <c r="AE66" s="297"/>
      <c r="AF66" s="268"/>
      <c r="AG66" s="268"/>
      <c r="AH66" s="268"/>
      <c r="AI66" s="296"/>
      <c r="AJ66" s="297"/>
      <c r="AK66" s="268"/>
      <c r="AL66" s="268"/>
      <c r="AM66" s="268"/>
      <c r="AN66" s="296"/>
      <c r="AO66" s="297"/>
      <c r="AP66" s="268"/>
      <c r="AQ66" s="268"/>
      <c r="AR66" s="268"/>
      <c r="AS66" s="296"/>
      <c r="AT66" s="297">
        <v>24</v>
      </c>
      <c r="AU66" s="268"/>
      <c r="AV66" s="268">
        <v>16</v>
      </c>
      <c r="AW66" s="268">
        <v>110</v>
      </c>
      <c r="AX66" s="296">
        <v>5</v>
      </c>
      <c r="AY66" s="297"/>
      <c r="AZ66" s="268"/>
      <c r="BA66" s="268"/>
      <c r="BB66" s="268"/>
      <c r="BC66" s="296"/>
      <c r="BD66" s="199"/>
      <c r="BE66" s="199"/>
      <c r="BF66" s="199"/>
      <c r="BG66" s="199"/>
      <c r="BH66" s="199"/>
      <c r="BI66" s="199"/>
      <c r="BJ66" s="199"/>
      <c r="BK66" s="199"/>
      <c r="BL66" s="199"/>
      <c r="BM66" s="199"/>
      <c r="BN66" s="199"/>
      <c r="BO66" s="199"/>
      <c r="BP66" s="199"/>
      <c r="BQ66" s="199"/>
      <c r="BR66" s="199"/>
      <c r="BS66" s="199"/>
      <c r="BT66" s="199"/>
      <c r="BU66" s="199"/>
      <c r="BV66" s="199"/>
      <c r="BW66" s="199"/>
      <c r="BX66" s="199"/>
      <c r="BY66" s="199"/>
      <c r="BZ66" s="199"/>
      <c r="CA66" s="199"/>
      <c r="CB66" s="199"/>
      <c r="CC66" s="199"/>
      <c r="CD66" s="199"/>
      <c r="CE66" s="199"/>
      <c r="CF66" s="199"/>
      <c r="CG66" s="199"/>
      <c r="CH66" s="199"/>
      <c r="CI66" s="199"/>
      <c r="CJ66" s="199"/>
      <c r="CK66" s="199"/>
      <c r="CL66" s="199"/>
      <c r="CM66" s="199"/>
      <c r="CN66" s="199"/>
      <c r="CO66" s="199"/>
      <c r="CP66" s="199"/>
      <c r="CQ66" s="199"/>
      <c r="CR66" s="199"/>
      <c r="CS66" s="199"/>
      <c r="CT66" s="199"/>
      <c r="CU66" s="199"/>
      <c r="CV66" s="199"/>
      <c r="CW66" s="199"/>
      <c r="CX66" s="199"/>
      <c r="CY66" s="199"/>
      <c r="CZ66" s="199"/>
      <c r="DA66" s="199"/>
      <c r="DB66" s="199"/>
      <c r="DC66" s="199"/>
      <c r="DD66" s="199"/>
      <c r="DE66" s="199"/>
      <c r="DF66" s="199"/>
      <c r="DG66" s="199"/>
      <c r="DH66" s="199"/>
      <c r="DI66" s="199"/>
      <c r="DJ66" s="199"/>
    </row>
    <row r="67" spans="1:114" ht="22.5" customHeight="1">
      <c r="A67" s="268"/>
      <c r="B67" s="298" t="s">
        <v>358</v>
      </c>
      <c r="C67" s="268"/>
      <c r="D67" s="268"/>
      <c r="E67" s="268"/>
      <c r="F67" s="268"/>
      <c r="G67" s="268"/>
      <c r="H67" s="268"/>
      <c r="I67" s="257"/>
      <c r="J67" s="299"/>
      <c r="K67" s="299"/>
      <c r="L67" s="268"/>
      <c r="M67" s="268"/>
      <c r="N67" s="268"/>
      <c r="O67" s="300"/>
      <c r="P67" s="297"/>
      <c r="Q67" s="268"/>
      <c r="R67" s="268"/>
      <c r="S67" s="268"/>
      <c r="T67" s="296"/>
      <c r="U67" s="297"/>
      <c r="V67" s="268"/>
      <c r="W67" s="268"/>
      <c r="X67" s="268"/>
      <c r="Y67" s="296"/>
      <c r="Z67" s="297"/>
      <c r="AA67" s="268"/>
      <c r="AB67" s="268"/>
      <c r="AC67" s="268"/>
      <c r="AD67" s="296"/>
      <c r="AE67" s="297"/>
      <c r="AF67" s="268"/>
      <c r="AG67" s="268"/>
      <c r="AH67" s="268"/>
      <c r="AI67" s="296"/>
      <c r="AJ67" s="297"/>
      <c r="AK67" s="268"/>
      <c r="AL67" s="268"/>
      <c r="AM67" s="268"/>
      <c r="AN67" s="296"/>
      <c r="AO67" s="297"/>
      <c r="AP67" s="268"/>
      <c r="AQ67" s="268"/>
      <c r="AR67" s="268"/>
      <c r="AS67" s="296"/>
      <c r="AT67" s="297"/>
      <c r="AU67" s="268"/>
      <c r="AV67" s="268"/>
      <c r="AW67" s="268"/>
      <c r="AX67" s="296"/>
      <c r="AY67" s="297"/>
      <c r="AZ67" s="268"/>
      <c r="BA67" s="268"/>
      <c r="BB67" s="268"/>
      <c r="BC67" s="296"/>
      <c r="BD67" s="199"/>
      <c r="BE67" s="199"/>
      <c r="BF67" s="199"/>
      <c r="BG67" s="199"/>
      <c r="BH67" s="199"/>
      <c r="BI67" s="199"/>
      <c r="BJ67" s="199"/>
      <c r="BK67" s="199"/>
      <c r="BL67" s="199"/>
      <c r="BM67" s="199"/>
      <c r="BN67" s="199"/>
      <c r="BO67" s="199"/>
      <c r="BP67" s="199"/>
      <c r="BQ67" s="199"/>
      <c r="BR67" s="199"/>
      <c r="BS67" s="199"/>
      <c r="BT67" s="199"/>
      <c r="BU67" s="199"/>
      <c r="BV67" s="199"/>
      <c r="BW67" s="199"/>
      <c r="BX67" s="199"/>
      <c r="BY67" s="199"/>
      <c r="BZ67" s="199"/>
      <c r="CA67" s="199"/>
      <c r="CB67" s="199"/>
      <c r="CC67" s="199"/>
      <c r="CD67" s="199"/>
      <c r="CE67" s="199"/>
      <c r="CF67" s="199"/>
      <c r="CG67" s="199"/>
      <c r="CH67" s="199"/>
      <c r="CI67" s="199"/>
      <c r="CJ67" s="199"/>
      <c r="CK67" s="199"/>
      <c r="CL67" s="199"/>
      <c r="CM67" s="199"/>
      <c r="CN67" s="199"/>
      <c r="CO67" s="199"/>
      <c r="CP67" s="199"/>
      <c r="CQ67" s="199"/>
      <c r="CR67" s="199"/>
      <c r="CS67" s="199"/>
      <c r="CT67" s="199"/>
      <c r="CU67" s="199"/>
      <c r="CV67" s="199"/>
      <c r="CW67" s="199"/>
      <c r="CX67" s="199"/>
      <c r="CY67" s="199"/>
      <c r="CZ67" s="199"/>
      <c r="DA67" s="199"/>
      <c r="DB67" s="199"/>
      <c r="DC67" s="199"/>
      <c r="DD67" s="199"/>
      <c r="DE67" s="199"/>
      <c r="DF67" s="199"/>
      <c r="DG67" s="199"/>
      <c r="DH67" s="199"/>
      <c r="DI67" s="199"/>
      <c r="DJ67" s="199"/>
    </row>
    <row r="68" spans="1:114" ht="22.5" customHeight="1">
      <c r="A68" s="268" t="s">
        <v>284</v>
      </c>
      <c r="B68" s="298" t="s">
        <v>353</v>
      </c>
      <c r="C68" s="268"/>
      <c r="D68" s="268">
        <v>7</v>
      </c>
      <c r="E68" s="268"/>
      <c r="F68" s="268"/>
      <c r="G68" s="268">
        <v>7</v>
      </c>
      <c r="H68" s="268"/>
      <c r="I68" s="257">
        <v>5</v>
      </c>
      <c r="J68" s="299">
        <f t="shared" si="13"/>
        <v>150</v>
      </c>
      <c r="K68" s="299">
        <v>50</v>
      </c>
      <c r="L68" s="268">
        <f>AT68</f>
        <v>32</v>
      </c>
      <c r="M68" s="268">
        <f>AU68</f>
        <v>0</v>
      </c>
      <c r="N68" s="268">
        <f>AV68</f>
        <v>18</v>
      </c>
      <c r="O68" s="300">
        <f t="shared" si="14"/>
        <v>100</v>
      </c>
      <c r="P68" s="297"/>
      <c r="Q68" s="268"/>
      <c r="R68" s="268"/>
      <c r="S68" s="268"/>
      <c r="T68" s="296"/>
      <c r="U68" s="297"/>
      <c r="V68" s="268"/>
      <c r="W68" s="268"/>
      <c r="X68" s="268"/>
      <c r="Y68" s="296"/>
      <c r="Z68" s="297"/>
      <c r="AA68" s="268"/>
      <c r="AB68" s="268"/>
      <c r="AC68" s="268"/>
      <c r="AD68" s="296"/>
      <c r="AE68" s="297"/>
      <c r="AF68" s="268"/>
      <c r="AG68" s="268"/>
      <c r="AH68" s="268"/>
      <c r="AI68" s="296"/>
      <c r="AJ68" s="297"/>
      <c r="AK68" s="268"/>
      <c r="AL68" s="268"/>
      <c r="AM68" s="268"/>
      <c r="AN68" s="296"/>
      <c r="AO68" s="297"/>
      <c r="AP68" s="268"/>
      <c r="AQ68" s="268"/>
      <c r="AR68" s="268"/>
      <c r="AS68" s="296"/>
      <c r="AT68" s="297">
        <v>32</v>
      </c>
      <c r="AU68" s="268"/>
      <c r="AV68" s="268">
        <v>18</v>
      </c>
      <c r="AW68" s="268">
        <v>100</v>
      </c>
      <c r="AX68" s="296">
        <v>5</v>
      </c>
      <c r="AY68" s="297"/>
      <c r="AZ68" s="268"/>
      <c r="BA68" s="268"/>
      <c r="BB68" s="268"/>
      <c r="BC68" s="296"/>
      <c r="BD68" s="199"/>
      <c r="BE68" s="199"/>
      <c r="BF68" s="199"/>
      <c r="BG68" s="199"/>
      <c r="BH68" s="199"/>
      <c r="BI68" s="199"/>
      <c r="BJ68" s="199"/>
      <c r="BK68" s="199"/>
      <c r="BL68" s="199"/>
      <c r="BM68" s="199"/>
      <c r="BN68" s="199"/>
      <c r="BO68" s="199"/>
      <c r="BP68" s="199"/>
      <c r="BQ68" s="199"/>
      <c r="BR68" s="199"/>
      <c r="BS68" s="199"/>
      <c r="BT68" s="199"/>
      <c r="BU68" s="199"/>
      <c r="BV68" s="199"/>
      <c r="BW68" s="199"/>
      <c r="BX68" s="199"/>
      <c r="BY68" s="199"/>
      <c r="BZ68" s="199"/>
      <c r="CA68" s="199"/>
      <c r="CB68" s="199"/>
      <c r="CC68" s="199"/>
      <c r="CD68" s="199"/>
      <c r="CE68" s="199"/>
      <c r="CF68" s="199"/>
      <c r="CG68" s="199"/>
      <c r="CH68" s="199"/>
      <c r="CI68" s="199"/>
      <c r="CJ68" s="199"/>
      <c r="CK68" s="199"/>
      <c r="CL68" s="199"/>
      <c r="CM68" s="199"/>
      <c r="CN68" s="199"/>
      <c r="CO68" s="199"/>
      <c r="CP68" s="199"/>
      <c r="CQ68" s="199"/>
      <c r="CR68" s="199"/>
      <c r="CS68" s="199"/>
      <c r="CT68" s="199"/>
      <c r="CU68" s="199"/>
      <c r="CV68" s="199"/>
      <c r="CW68" s="199"/>
      <c r="CX68" s="199"/>
      <c r="CY68" s="199"/>
      <c r="CZ68" s="199"/>
      <c r="DA68" s="199"/>
      <c r="DB68" s="199"/>
      <c r="DC68" s="199"/>
      <c r="DD68" s="199"/>
      <c r="DE68" s="199"/>
      <c r="DF68" s="199"/>
      <c r="DG68" s="199"/>
      <c r="DH68" s="199"/>
      <c r="DI68" s="199"/>
      <c r="DJ68" s="199"/>
    </row>
    <row r="69" spans="1:114" ht="24.75" customHeight="1">
      <c r="A69" s="268"/>
      <c r="B69" s="298" t="s">
        <v>349</v>
      </c>
      <c r="C69" s="268"/>
      <c r="D69" s="268"/>
      <c r="E69" s="268"/>
      <c r="F69" s="268"/>
      <c r="G69" s="268"/>
      <c r="H69" s="268"/>
      <c r="I69" s="257"/>
      <c r="J69" s="299"/>
      <c r="K69" s="299"/>
      <c r="L69" s="268"/>
      <c r="M69" s="268"/>
      <c r="N69" s="268"/>
      <c r="O69" s="300"/>
      <c r="P69" s="297"/>
      <c r="Q69" s="268"/>
      <c r="R69" s="268"/>
      <c r="S69" s="268"/>
      <c r="T69" s="296"/>
      <c r="U69" s="297"/>
      <c r="V69" s="268"/>
      <c r="W69" s="268"/>
      <c r="X69" s="268"/>
      <c r="Y69" s="296"/>
      <c r="Z69" s="297"/>
      <c r="AA69" s="268"/>
      <c r="AB69" s="268"/>
      <c r="AC69" s="268"/>
      <c r="AD69" s="296"/>
      <c r="AE69" s="297"/>
      <c r="AF69" s="268"/>
      <c r="AG69" s="268"/>
      <c r="AH69" s="268"/>
      <c r="AI69" s="296"/>
      <c r="AJ69" s="297"/>
      <c r="AK69" s="268"/>
      <c r="AL69" s="268"/>
      <c r="AM69" s="268"/>
      <c r="AN69" s="296"/>
      <c r="AO69" s="297"/>
      <c r="AP69" s="268"/>
      <c r="AQ69" s="268"/>
      <c r="AR69" s="268"/>
      <c r="AS69" s="296"/>
      <c r="AT69" s="297"/>
      <c r="AU69" s="268"/>
      <c r="AV69" s="268"/>
      <c r="AW69" s="268"/>
      <c r="AX69" s="296"/>
      <c r="AY69" s="297"/>
      <c r="AZ69" s="268"/>
      <c r="BA69" s="268"/>
      <c r="BB69" s="268"/>
      <c r="BC69" s="296"/>
      <c r="BD69" s="199"/>
      <c r="BE69" s="199"/>
      <c r="BF69" s="199"/>
      <c r="BG69" s="199"/>
      <c r="BH69" s="199"/>
      <c r="BI69" s="199"/>
      <c r="BJ69" s="199"/>
      <c r="BK69" s="199"/>
      <c r="BL69" s="199"/>
      <c r="BM69" s="199"/>
      <c r="BN69" s="199"/>
      <c r="BO69" s="199"/>
      <c r="BP69" s="199"/>
      <c r="BQ69" s="199"/>
      <c r="BR69" s="199"/>
      <c r="BS69" s="199"/>
      <c r="BT69" s="199"/>
      <c r="BU69" s="199"/>
      <c r="BV69" s="199"/>
      <c r="BW69" s="199"/>
      <c r="BX69" s="199"/>
      <c r="BY69" s="199"/>
      <c r="BZ69" s="199"/>
      <c r="CA69" s="199"/>
      <c r="CB69" s="199"/>
      <c r="CC69" s="199"/>
      <c r="CD69" s="199"/>
      <c r="CE69" s="199"/>
      <c r="CF69" s="199"/>
      <c r="CG69" s="199"/>
      <c r="CH69" s="199"/>
      <c r="CI69" s="199"/>
      <c r="CJ69" s="199"/>
      <c r="CK69" s="199"/>
      <c r="CL69" s="199"/>
      <c r="CM69" s="199"/>
      <c r="CN69" s="199"/>
      <c r="CO69" s="199"/>
      <c r="CP69" s="199"/>
      <c r="CQ69" s="199"/>
      <c r="CR69" s="199"/>
      <c r="CS69" s="199"/>
      <c r="CT69" s="199"/>
      <c r="CU69" s="199"/>
      <c r="CV69" s="199"/>
      <c r="CW69" s="199"/>
      <c r="CX69" s="199"/>
      <c r="CY69" s="199"/>
      <c r="CZ69" s="199"/>
      <c r="DA69" s="199"/>
      <c r="DB69" s="199"/>
      <c r="DC69" s="199"/>
      <c r="DD69" s="199"/>
      <c r="DE69" s="199"/>
      <c r="DF69" s="199"/>
      <c r="DG69" s="199"/>
      <c r="DH69" s="199"/>
      <c r="DI69" s="199"/>
      <c r="DJ69" s="199"/>
    </row>
    <row r="70" spans="1:114" ht="24.75" customHeight="1">
      <c r="A70" s="268" t="s">
        <v>285</v>
      </c>
      <c r="B70" s="298" t="s">
        <v>359</v>
      </c>
      <c r="C70" s="268">
        <v>8</v>
      </c>
      <c r="D70" s="268"/>
      <c r="E70" s="268"/>
      <c r="F70" s="268"/>
      <c r="G70" s="268">
        <v>8</v>
      </c>
      <c r="H70" s="268"/>
      <c r="I70" s="257">
        <v>6</v>
      </c>
      <c r="J70" s="299">
        <f t="shared" si="13"/>
        <v>180</v>
      </c>
      <c r="K70" s="299">
        <f>L70+M70+N70</f>
        <v>50</v>
      </c>
      <c r="L70" s="268">
        <f>AY70</f>
        <v>30</v>
      </c>
      <c r="M70" s="268">
        <f>AZ70</f>
        <v>0</v>
      </c>
      <c r="N70" s="268">
        <f>BA70</f>
        <v>20</v>
      </c>
      <c r="O70" s="300">
        <f t="shared" si="14"/>
        <v>130</v>
      </c>
      <c r="P70" s="297"/>
      <c r="Q70" s="268"/>
      <c r="R70" s="268"/>
      <c r="S70" s="268"/>
      <c r="T70" s="296"/>
      <c r="U70" s="297"/>
      <c r="V70" s="268"/>
      <c r="W70" s="268"/>
      <c r="X70" s="268"/>
      <c r="Y70" s="296"/>
      <c r="Z70" s="297"/>
      <c r="AA70" s="268"/>
      <c r="AB70" s="268"/>
      <c r="AC70" s="268"/>
      <c r="AD70" s="296"/>
      <c r="AE70" s="297"/>
      <c r="AF70" s="268"/>
      <c r="AG70" s="268"/>
      <c r="AH70" s="268"/>
      <c r="AI70" s="296"/>
      <c r="AJ70" s="297"/>
      <c r="AK70" s="268"/>
      <c r="AL70" s="268"/>
      <c r="AM70" s="268"/>
      <c r="AN70" s="296"/>
      <c r="AO70" s="297"/>
      <c r="AP70" s="268"/>
      <c r="AQ70" s="268"/>
      <c r="AR70" s="268"/>
      <c r="AS70" s="296"/>
      <c r="AT70" s="297"/>
      <c r="AU70" s="268"/>
      <c r="AV70" s="268"/>
      <c r="AW70" s="268"/>
      <c r="AX70" s="296"/>
      <c r="AY70" s="297">
        <v>30</v>
      </c>
      <c r="AZ70" s="268"/>
      <c r="BA70" s="268">
        <v>20</v>
      </c>
      <c r="BB70" s="268">
        <v>130</v>
      </c>
      <c r="BC70" s="296">
        <v>6</v>
      </c>
      <c r="BD70" s="199"/>
      <c r="BE70" s="199"/>
      <c r="BF70" s="199"/>
      <c r="BG70" s="199"/>
      <c r="BH70" s="199"/>
      <c r="BI70" s="199"/>
      <c r="BJ70" s="199"/>
      <c r="BK70" s="199"/>
      <c r="BL70" s="199"/>
      <c r="BM70" s="199"/>
      <c r="BN70" s="199"/>
      <c r="BO70" s="199"/>
      <c r="BP70" s="199"/>
      <c r="BQ70" s="199"/>
      <c r="BR70" s="199"/>
      <c r="BS70" s="199"/>
      <c r="BT70" s="199"/>
      <c r="BU70" s="199"/>
      <c r="BV70" s="199"/>
      <c r="BW70" s="199"/>
      <c r="BX70" s="199"/>
      <c r="BY70" s="199"/>
      <c r="BZ70" s="199"/>
      <c r="CA70" s="199"/>
      <c r="CB70" s="199"/>
      <c r="CC70" s="199"/>
      <c r="CD70" s="199"/>
      <c r="CE70" s="199"/>
      <c r="CF70" s="199"/>
      <c r="CG70" s="199"/>
      <c r="CH70" s="199"/>
      <c r="CI70" s="199"/>
      <c r="CJ70" s="199"/>
      <c r="CK70" s="199"/>
      <c r="CL70" s="199"/>
      <c r="CM70" s="199"/>
      <c r="CN70" s="199"/>
      <c r="CO70" s="199"/>
      <c r="CP70" s="199"/>
      <c r="CQ70" s="199"/>
      <c r="CR70" s="199"/>
      <c r="CS70" s="199"/>
      <c r="CT70" s="199"/>
      <c r="CU70" s="199"/>
      <c r="CV70" s="199"/>
      <c r="CW70" s="199"/>
      <c r="CX70" s="199"/>
      <c r="CY70" s="199"/>
      <c r="CZ70" s="199"/>
      <c r="DA70" s="199"/>
      <c r="DB70" s="199"/>
      <c r="DC70" s="199"/>
      <c r="DD70" s="199"/>
      <c r="DE70" s="199"/>
      <c r="DF70" s="199"/>
      <c r="DG70" s="199"/>
      <c r="DH70" s="199"/>
      <c r="DI70" s="199"/>
      <c r="DJ70" s="199"/>
    </row>
    <row r="71" spans="1:114" ht="24.75" customHeight="1">
      <c r="A71" s="268"/>
      <c r="B71" s="298" t="s">
        <v>360</v>
      </c>
      <c r="C71" s="268"/>
      <c r="D71" s="268"/>
      <c r="E71" s="268"/>
      <c r="F71" s="268"/>
      <c r="G71" s="268"/>
      <c r="H71" s="268"/>
      <c r="I71" s="257"/>
      <c r="J71" s="299"/>
      <c r="K71" s="299"/>
      <c r="L71" s="268"/>
      <c r="M71" s="268"/>
      <c r="N71" s="268"/>
      <c r="O71" s="300"/>
      <c r="P71" s="297"/>
      <c r="Q71" s="268"/>
      <c r="R71" s="268"/>
      <c r="S71" s="268"/>
      <c r="T71" s="296"/>
      <c r="U71" s="297"/>
      <c r="V71" s="268"/>
      <c r="W71" s="268"/>
      <c r="X71" s="268"/>
      <c r="Y71" s="296"/>
      <c r="Z71" s="297"/>
      <c r="AA71" s="268"/>
      <c r="AB71" s="268"/>
      <c r="AC71" s="268"/>
      <c r="AD71" s="296"/>
      <c r="AE71" s="297"/>
      <c r="AF71" s="268"/>
      <c r="AG71" s="268"/>
      <c r="AH71" s="268"/>
      <c r="AI71" s="296"/>
      <c r="AJ71" s="297"/>
      <c r="AK71" s="268"/>
      <c r="AL71" s="268"/>
      <c r="AM71" s="268"/>
      <c r="AN71" s="296"/>
      <c r="AO71" s="297"/>
      <c r="AP71" s="268"/>
      <c r="AQ71" s="268"/>
      <c r="AR71" s="268"/>
      <c r="AS71" s="296"/>
      <c r="AT71" s="297"/>
      <c r="AU71" s="268"/>
      <c r="AV71" s="268"/>
      <c r="AW71" s="268"/>
      <c r="AX71" s="296"/>
      <c r="AY71" s="297"/>
      <c r="AZ71" s="268"/>
      <c r="BA71" s="268"/>
      <c r="BB71" s="268"/>
      <c r="BC71" s="296"/>
      <c r="BD71" s="199"/>
      <c r="BE71" s="199"/>
      <c r="BF71" s="199"/>
      <c r="BG71" s="199"/>
      <c r="BH71" s="199"/>
      <c r="BI71" s="199"/>
      <c r="BJ71" s="199"/>
      <c r="BK71" s="199"/>
      <c r="BL71" s="199"/>
      <c r="BM71" s="199"/>
      <c r="BN71" s="199"/>
      <c r="BO71" s="199"/>
      <c r="BP71" s="199"/>
      <c r="BQ71" s="199"/>
      <c r="BR71" s="199"/>
      <c r="BS71" s="199"/>
      <c r="BT71" s="199"/>
      <c r="BU71" s="199"/>
      <c r="BV71" s="199"/>
      <c r="BW71" s="199"/>
      <c r="BX71" s="199"/>
      <c r="BY71" s="199"/>
      <c r="BZ71" s="199"/>
      <c r="CA71" s="199"/>
      <c r="CB71" s="199"/>
      <c r="CC71" s="199"/>
      <c r="CD71" s="199"/>
      <c r="CE71" s="199"/>
      <c r="CF71" s="199"/>
      <c r="CG71" s="199"/>
      <c r="CH71" s="199"/>
      <c r="CI71" s="199"/>
      <c r="CJ71" s="199"/>
      <c r="CK71" s="199"/>
      <c r="CL71" s="199"/>
      <c r="CM71" s="199"/>
      <c r="CN71" s="199"/>
      <c r="CO71" s="199"/>
      <c r="CP71" s="199"/>
      <c r="CQ71" s="199"/>
      <c r="CR71" s="199"/>
      <c r="CS71" s="199"/>
      <c r="CT71" s="199"/>
      <c r="CU71" s="199"/>
      <c r="CV71" s="199"/>
      <c r="CW71" s="199"/>
      <c r="CX71" s="199"/>
      <c r="CY71" s="199"/>
      <c r="CZ71" s="199"/>
      <c r="DA71" s="199"/>
      <c r="DB71" s="199"/>
      <c r="DC71" s="199"/>
      <c r="DD71" s="199"/>
      <c r="DE71" s="199"/>
      <c r="DF71" s="199"/>
      <c r="DG71" s="199"/>
      <c r="DH71" s="199"/>
      <c r="DI71" s="199"/>
      <c r="DJ71" s="199"/>
    </row>
    <row r="72" spans="1:114" ht="24" customHeight="1">
      <c r="A72" s="268" t="s">
        <v>286</v>
      </c>
      <c r="B72" s="298" t="s">
        <v>355</v>
      </c>
      <c r="C72" s="268"/>
      <c r="D72" s="268">
        <v>8</v>
      </c>
      <c r="E72" s="268"/>
      <c r="F72" s="268"/>
      <c r="G72" s="268">
        <v>8</v>
      </c>
      <c r="H72" s="268"/>
      <c r="I72" s="257">
        <v>5</v>
      </c>
      <c r="J72" s="299">
        <f t="shared" si="13"/>
        <v>150</v>
      </c>
      <c r="K72" s="299">
        <f>L72+M72+N72</f>
        <v>50</v>
      </c>
      <c r="L72" s="268">
        <f>AY72</f>
        <v>30</v>
      </c>
      <c r="M72" s="268">
        <f>AZ72</f>
        <v>0</v>
      </c>
      <c r="N72" s="268">
        <f>BA72</f>
        <v>20</v>
      </c>
      <c r="O72" s="300">
        <f t="shared" si="14"/>
        <v>100</v>
      </c>
      <c r="P72" s="297"/>
      <c r="Q72" s="268"/>
      <c r="R72" s="268"/>
      <c r="S72" s="268"/>
      <c r="T72" s="296"/>
      <c r="U72" s="297"/>
      <c r="V72" s="268"/>
      <c r="W72" s="268"/>
      <c r="X72" s="268"/>
      <c r="Y72" s="296"/>
      <c r="Z72" s="297"/>
      <c r="AA72" s="268"/>
      <c r="AB72" s="268"/>
      <c r="AC72" s="268"/>
      <c r="AD72" s="296"/>
      <c r="AE72" s="297"/>
      <c r="AF72" s="268"/>
      <c r="AG72" s="268"/>
      <c r="AH72" s="268"/>
      <c r="AI72" s="296"/>
      <c r="AJ72" s="297"/>
      <c r="AK72" s="268"/>
      <c r="AL72" s="268"/>
      <c r="AM72" s="268"/>
      <c r="AN72" s="296"/>
      <c r="AO72" s="297"/>
      <c r="AP72" s="268"/>
      <c r="AQ72" s="268"/>
      <c r="AR72" s="268"/>
      <c r="AS72" s="296"/>
      <c r="AT72" s="297"/>
      <c r="AU72" s="268"/>
      <c r="AV72" s="268"/>
      <c r="AW72" s="268"/>
      <c r="AX72" s="296"/>
      <c r="AY72" s="297">
        <v>30</v>
      </c>
      <c r="AZ72" s="268"/>
      <c r="BA72" s="268">
        <v>20</v>
      </c>
      <c r="BB72" s="268">
        <v>100</v>
      </c>
      <c r="BC72" s="296">
        <v>5</v>
      </c>
      <c r="BD72" s="199"/>
      <c r="BE72" s="199"/>
      <c r="BF72" s="199"/>
      <c r="BG72" s="199"/>
      <c r="BH72" s="199"/>
      <c r="BI72" s="199"/>
      <c r="BJ72" s="199"/>
      <c r="BK72" s="199"/>
      <c r="BL72" s="199"/>
      <c r="BM72" s="199"/>
      <c r="BN72" s="199"/>
      <c r="BO72" s="199"/>
      <c r="BP72" s="199"/>
      <c r="BQ72" s="199"/>
      <c r="BR72" s="199"/>
      <c r="BS72" s="199"/>
      <c r="BT72" s="199"/>
      <c r="BU72" s="199"/>
      <c r="BV72" s="199"/>
      <c r="BW72" s="199"/>
      <c r="BX72" s="199"/>
      <c r="BY72" s="199"/>
      <c r="BZ72" s="199"/>
      <c r="CA72" s="199"/>
      <c r="CB72" s="199"/>
      <c r="CC72" s="199"/>
      <c r="CD72" s="199"/>
      <c r="CE72" s="199"/>
      <c r="CF72" s="199"/>
      <c r="CG72" s="199"/>
      <c r="CH72" s="199"/>
      <c r="CI72" s="199"/>
      <c r="CJ72" s="199"/>
      <c r="CK72" s="199"/>
      <c r="CL72" s="199"/>
      <c r="CM72" s="199"/>
      <c r="CN72" s="199"/>
      <c r="CO72" s="199"/>
      <c r="CP72" s="199"/>
      <c r="CQ72" s="199"/>
      <c r="CR72" s="199"/>
      <c r="CS72" s="199"/>
      <c r="CT72" s="199"/>
      <c r="CU72" s="199"/>
      <c r="CV72" s="199"/>
      <c r="CW72" s="199"/>
      <c r="CX72" s="199"/>
      <c r="CY72" s="199"/>
      <c r="CZ72" s="199"/>
      <c r="DA72" s="199"/>
      <c r="DB72" s="199"/>
      <c r="DC72" s="199"/>
      <c r="DD72" s="199"/>
      <c r="DE72" s="199"/>
      <c r="DF72" s="199"/>
      <c r="DG72" s="199"/>
      <c r="DH72" s="199"/>
      <c r="DI72" s="199"/>
      <c r="DJ72" s="199"/>
    </row>
    <row r="73" spans="1:114" ht="21.75" customHeight="1">
      <c r="A73" s="268"/>
      <c r="B73" s="298" t="s">
        <v>361</v>
      </c>
      <c r="C73" s="268"/>
      <c r="D73" s="268"/>
      <c r="E73" s="268"/>
      <c r="F73" s="268"/>
      <c r="G73" s="268"/>
      <c r="H73" s="268"/>
      <c r="I73" s="257"/>
      <c r="J73" s="299"/>
      <c r="K73" s="299"/>
      <c r="L73" s="268"/>
      <c r="M73" s="268"/>
      <c r="N73" s="268"/>
      <c r="O73" s="300"/>
      <c r="P73" s="297"/>
      <c r="Q73" s="268"/>
      <c r="R73" s="268"/>
      <c r="S73" s="268"/>
      <c r="T73" s="296"/>
      <c r="U73" s="297"/>
      <c r="V73" s="268"/>
      <c r="W73" s="268"/>
      <c r="X73" s="268"/>
      <c r="Y73" s="296"/>
      <c r="Z73" s="297"/>
      <c r="AA73" s="268"/>
      <c r="AB73" s="268"/>
      <c r="AC73" s="268"/>
      <c r="AD73" s="296"/>
      <c r="AE73" s="297"/>
      <c r="AF73" s="268"/>
      <c r="AG73" s="268"/>
      <c r="AH73" s="268"/>
      <c r="AI73" s="296"/>
      <c r="AJ73" s="297"/>
      <c r="AK73" s="268"/>
      <c r="AL73" s="268"/>
      <c r="AM73" s="268"/>
      <c r="AN73" s="296"/>
      <c r="AO73" s="297"/>
      <c r="AP73" s="268"/>
      <c r="AQ73" s="268"/>
      <c r="AR73" s="268"/>
      <c r="AS73" s="296"/>
      <c r="AT73" s="297"/>
      <c r="AU73" s="268"/>
      <c r="AV73" s="268"/>
      <c r="AW73" s="268"/>
      <c r="AX73" s="296"/>
      <c r="AY73" s="297"/>
      <c r="AZ73" s="268"/>
      <c r="BA73" s="268"/>
      <c r="BB73" s="268"/>
      <c r="BC73" s="296"/>
      <c r="BD73" s="199"/>
      <c r="BE73" s="199"/>
      <c r="BF73" s="199"/>
      <c r="BG73" s="199"/>
      <c r="BH73" s="199"/>
      <c r="BI73" s="199"/>
      <c r="BJ73" s="199"/>
      <c r="BK73" s="199"/>
      <c r="BL73" s="199"/>
      <c r="BM73" s="199"/>
      <c r="BN73" s="199"/>
      <c r="BO73" s="199"/>
      <c r="BP73" s="199"/>
      <c r="BQ73" s="199"/>
      <c r="BR73" s="199"/>
      <c r="BS73" s="199"/>
      <c r="BT73" s="199"/>
      <c r="BU73" s="199"/>
      <c r="BV73" s="199"/>
      <c r="BW73" s="199"/>
      <c r="BX73" s="199"/>
      <c r="BY73" s="199"/>
      <c r="BZ73" s="199"/>
      <c r="CA73" s="199"/>
      <c r="CB73" s="199"/>
      <c r="CC73" s="199"/>
      <c r="CD73" s="199"/>
      <c r="CE73" s="199"/>
      <c r="CF73" s="199"/>
      <c r="CG73" s="199"/>
      <c r="CH73" s="199"/>
      <c r="CI73" s="199"/>
      <c r="CJ73" s="199"/>
      <c r="CK73" s="199"/>
      <c r="CL73" s="199"/>
      <c r="CM73" s="199"/>
      <c r="CN73" s="199"/>
      <c r="CO73" s="199"/>
      <c r="CP73" s="199"/>
      <c r="CQ73" s="199"/>
      <c r="CR73" s="199"/>
      <c r="CS73" s="199"/>
      <c r="CT73" s="199"/>
      <c r="CU73" s="199"/>
      <c r="CV73" s="199"/>
      <c r="CW73" s="199"/>
      <c r="CX73" s="199"/>
      <c r="CY73" s="199"/>
      <c r="CZ73" s="199"/>
      <c r="DA73" s="199"/>
      <c r="DB73" s="199"/>
      <c r="DC73" s="199"/>
      <c r="DD73" s="199"/>
      <c r="DE73" s="199"/>
      <c r="DF73" s="199"/>
      <c r="DG73" s="199"/>
      <c r="DH73" s="199"/>
      <c r="DI73" s="199"/>
      <c r="DJ73" s="199"/>
    </row>
    <row r="74" spans="1:114" ht="22.5" customHeight="1">
      <c r="A74" s="268" t="s">
        <v>287</v>
      </c>
      <c r="B74" s="298" t="s">
        <v>499</v>
      </c>
      <c r="C74" s="268">
        <v>8</v>
      </c>
      <c r="D74" s="268"/>
      <c r="E74" s="268"/>
      <c r="F74" s="268"/>
      <c r="G74" s="268"/>
      <c r="H74" s="268"/>
      <c r="I74" s="257">
        <v>5</v>
      </c>
      <c r="J74" s="299">
        <f t="shared" si="13"/>
        <v>150</v>
      </c>
      <c r="K74" s="299">
        <f>L74+M74+N74</f>
        <v>40</v>
      </c>
      <c r="L74" s="268">
        <f>AY74</f>
        <v>30</v>
      </c>
      <c r="M74" s="268">
        <f>AZ74</f>
        <v>0</v>
      </c>
      <c r="N74" s="268">
        <f>BA74</f>
        <v>10</v>
      </c>
      <c r="O74" s="300">
        <f t="shared" si="14"/>
        <v>110</v>
      </c>
      <c r="P74" s="297"/>
      <c r="Q74" s="268"/>
      <c r="R74" s="268"/>
      <c r="S74" s="268"/>
      <c r="T74" s="296"/>
      <c r="U74" s="297"/>
      <c r="V74" s="268"/>
      <c r="W74" s="268"/>
      <c r="X74" s="268"/>
      <c r="Y74" s="296"/>
      <c r="Z74" s="297"/>
      <c r="AA74" s="268"/>
      <c r="AB74" s="268"/>
      <c r="AC74" s="268"/>
      <c r="AD74" s="296"/>
      <c r="AE74" s="297"/>
      <c r="AF74" s="268"/>
      <c r="AG74" s="268"/>
      <c r="AH74" s="268"/>
      <c r="AI74" s="296"/>
      <c r="AJ74" s="297"/>
      <c r="AK74" s="268"/>
      <c r="AL74" s="268"/>
      <c r="AM74" s="268"/>
      <c r="AN74" s="296"/>
      <c r="AO74" s="297"/>
      <c r="AP74" s="268"/>
      <c r="AQ74" s="268"/>
      <c r="AR74" s="268"/>
      <c r="AS74" s="296"/>
      <c r="AT74" s="297"/>
      <c r="AU74" s="268"/>
      <c r="AV74" s="268"/>
      <c r="AW74" s="268"/>
      <c r="AX74" s="296"/>
      <c r="AY74" s="297">
        <v>30</v>
      </c>
      <c r="AZ74" s="268"/>
      <c r="BA74" s="268">
        <v>10</v>
      </c>
      <c r="BB74" s="268">
        <v>110</v>
      </c>
      <c r="BC74" s="296">
        <v>5</v>
      </c>
      <c r="BD74" s="199"/>
      <c r="BE74" s="199"/>
      <c r="BF74" s="199"/>
      <c r="BG74" s="199"/>
      <c r="BH74" s="199"/>
      <c r="BI74" s="199"/>
      <c r="BJ74" s="199"/>
      <c r="BK74" s="199"/>
      <c r="BL74" s="199"/>
      <c r="BM74" s="199"/>
      <c r="BN74" s="199"/>
      <c r="BO74" s="199"/>
      <c r="BP74" s="199"/>
      <c r="BQ74" s="199"/>
      <c r="BR74" s="199"/>
      <c r="BS74" s="199"/>
      <c r="BT74" s="199"/>
      <c r="BU74" s="199"/>
      <c r="BV74" s="199"/>
      <c r="BW74" s="199"/>
      <c r="BX74" s="199"/>
      <c r="BY74" s="199"/>
      <c r="BZ74" s="199"/>
      <c r="CA74" s="199"/>
      <c r="CB74" s="199"/>
      <c r="CC74" s="199"/>
      <c r="CD74" s="199"/>
      <c r="CE74" s="199"/>
      <c r="CF74" s="199"/>
      <c r="CG74" s="199"/>
      <c r="CH74" s="199"/>
      <c r="CI74" s="199"/>
      <c r="CJ74" s="199"/>
      <c r="CK74" s="199"/>
      <c r="CL74" s="199"/>
      <c r="CM74" s="199"/>
      <c r="CN74" s="199"/>
      <c r="CO74" s="199"/>
      <c r="CP74" s="199"/>
      <c r="CQ74" s="199"/>
      <c r="CR74" s="199"/>
      <c r="CS74" s="199"/>
      <c r="CT74" s="199"/>
      <c r="CU74" s="199"/>
      <c r="CV74" s="199"/>
      <c r="CW74" s="199"/>
      <c r="CX74" s="199"/>
      <c r="CY74" s="199"/>
      <c r="CZ74" s="199"/>
      <c r="DA74" s="199"/>
      <c r="DB74" s="199"/>
      <c r="DC74" s="199"/>
      <c r="DD74" s="199"/>
      <c r="DE74" s="199"/>
      <c r="DF74" s="199"/>
      <c r="DG74" s="199"/>
      <c r="DH74" s="199"/>
      <c r="DI74" s="199"/>
      <c r="DJ74" s="199"/>
    </row>
    <row r="75" spans="1:114" ht="24.75" customHeight="1">
      <c r="A75" s="268"/>
      <c r="B75" s="298" t="s">
        <v>362</v>
      </c>
      <c r="C75" s="268"/>
      <c r="D75" s="268"/>
      <c r="E75" s="268"/>
      <c r="F75" s="268"/>
      <c r="G75" s="268"/>
      <c r="H75" s="268"/>
      <c r="I75" s="257"/>
      <c r="J75" s="299"/>
      <c r="K75" s="299"/>
      <c r="L75" s="268"/>
      <c r="M75" s="268"/>
      <c r="N75" s="268"/>
      <c r="O75" s="300"/>
      <c r="P75" s="297"/>
      <c r="Q75" s="268"/>
      <c r="R75" s="268"/>
      <c r="S75" s="268"/>
      <c r="T75" s="296"/>
      <c r="U75" s="297"/>
      <c r="V75" s="268"/>
      <c r="W75" s="268"/>
      <c r="X75" s="268"/>
      <c r="Y75" s="296"/>
      <c r="Z75" s="297"/>
      <c r="AA75" s="268"/>
      <c r="AB75" s="268"/>
      <c r="AC75" s="268"/>
      <c r="AD75" s="296"/>
      <c r="AE75" s="297"/>
      <c r="AF75" s="268"/>
      <c r="AG75" s="268"/>
      <c r="AH75" s="268"/>
      <c r="AI75" s="296"/>
      <c r="AJ75" s="297"/>
      <c r="AK75" s="268"/>
      <c r="AL75" s="268"/>
      <c r="AM75" s="268"/>
      <c r="AN75" s="296"/>
      <c r="AO75" s="297"/>
      <c r="AP75" s="268"/>
      <c r="AQ75" s="268"/>
      <c r="AR75" s="268"/>
      <c r="AS75" s="296"/>
      <c r="AT75" s="297"/>
      <c r="AU75" s="268"/>
      <c r="AV75" s="268"/>
      <c r="AW75" s="268"/>
      <c r="AX75" s="296"/>
      <c r="AY75" s="297"/>
      <c r="AZ75" s="268"/>
      <c r="BA75" s="268"/>
      <c r="BB75" s="268"/>
      <c r="BC75" s="296"/>
      <c r="BD75" s="199"/>
      <c r="BE75" s="199"/>
      <c r="BF75" s="199"/>
      <c r="BG75" s="199"/>
      <c r="BH75" s="199"/>
      <c r="BI75" s="199"/>
      <c r="BJ75" s="199"/>
      <c r="BK75" s="199"/>
      <c r="BL75" s="199"/>
      <c r="BM75" s="199"/>
      <c r="BN75" s="199"/>
      <c r="BO75" s="199"/>
      <c r="BP75" s="199"/>
      <c r="BQ75" s="199"/>
      <c r="BR75" s="199"/>
      <c r="BS75" s="199"/>
      <c r="BT75" s="199"/>
      <c r="BU75" s="199"/>
      <c r="BV75" s="199"/>
      <c r="BW75" s="199"/>
      <c r="BX75" s="199"/>
      <c r="BY75" s="199"/>
      <c r="BZ75" s="199"/>
      <c r="CA75" s="199"/>
      <c r="CB75" s="199"/>
      <c r="CC75" s="199"/>
      <c r="CD75" s="199"/>
      <c r="CE75" s="199"/>
      <c r="CF75" s="199"/>
      <c r="CG75" s="199"/>
      <c r="CH75" s="199"/>
      <c r="CI75" s="199"/>
      <c r="CJ75" s="199"/>
      <c r="CK75" s="199"/>
      <c r="CL75" s="199"/>
      <c r="CM75" s="199"/>
      <c r="CN75" s="199"/>
      <c r="CO75" s="199"/>
      <c r="CP75" s="199"/>
      <c r="CQ75" s="199"/>
      <c r="CR75" s="199"/>
      <c r="CS75" s="199"/>
      <c r="CT75" s="199"/>
      <c r="CU75" s="199"/>
      <c r="CV75" s="199"/>
      <c r="CW75" s="199"/>
      <c r="CX75" s="199"/>
      <c r="CY75" s="199"/>
      <c r="CZ75" s="199"/>
      <c r="DA75" s="199"/>
      <c r="DB75" s="199"/>
      <c r="DC75" s="199"/>
      <c r="DD75" s="199"/>
      <c r="DE75" s="199"/>
      <c r="DF75" s="199"/>
      <c r="DG75" s="199"/>
      <c r="DH75" s="199"/>
      <c r="DI75" s="199"/>
      <c r="DJ75" s="199"/>
    </row>
    <row r="76" spans="1:114" ht="22.5" customHeight="1">
      <c r="A76" s="257"/>
      <c r="B76" s="287"/>
      <c r="C76" s="257"/>
      <c r="D76" s="257"/>
      <c r="E76" s="257"/>
      <c r="F76" s="257"/>
      <c r="G76" s="257"/>
      <c r="H76" s="257"/>
      <c r="I76" s="257"/>
      <c r="J76" s="299"/>
      <c r="K76" s="299"/>
      <c r="L76" s="257"/>
      <c r="M76" s="257"/>
      <c r="N76" s="257"/>
      <c r="O76" s="283"/>
      <c r="P76" s="291"/>
      <c r="Q76" s="257"/>
      <c r="R76" s="257"/>
      <c r="S76" s="257"/>
      <c r="T76" s="292"/>
      <c r="U76" s="291"/>
      <c r="V76" s="257"/>
      <c r="W76" s="257"/>
      <c r="X76" s="257"/>
      <c r="Y76" s="292"/>
      <c r="Z76" s="291"/>
      <c r="AA76" s="257"/>
      <c r="AB76" s="257"/>
      <c r="AC76" s="257"/>
      <c r="AD76" s="292"/>
      <c r="AE76" s="291"/>
      <c r="AF76" s="257"/>
      <c r="AG76" s="257"/>
      <c r="AH76" s="257"/>
      <c r="AI76" s="292"/>
      <c r="AJ76" s="291"/>
      <c r="AK76" s="257"/>
      <c r="AL76" s="257"/>
      <c r="AM76" s="257"/>
      <c r="AN76" s="292"/>
      <c r="AO76" s="291"/>
      <c r="AP76" s="257"/>
      <c r="AQ76" s="257"/>
      <c r="AR76" s="257"/>
      <c r="AS76" s="292"/>
      <c r="AT76" s="291"/>
      <c r="AU76" s="257"/>
      <c r="AV76" s="257"/>
      <c r="AW76" s="257"/>
      <c r="AX76" s="292"/>
      <c r="AY76" s="284"/>
      <c r="AZ76" s="257"/>
      <c r="BA76" s="257"/>
      <c r="BB76" s="257"/>
      <c r="BC76" s="258"/>
      <c r="BD76" s="199"/>
      <c r="BE76" s="199"/>
      <c r="BF76" s="199"/>
      <c r="BG76" s="199"/>
      <c r="BH76" s="199"/>
      <c r="BI76" s="199"/>
      <c r="BJ76" s="199"/>
      <c r="BK76" s="199"/>
      <c r="BL76" s="199"/>
      <c r="BM76" s="199"/>
      <c r="BN76" s="199"/>
      <c r="BO76" s="199"/>
      <c r="BP76" s="199"/>
      <c r="BQ76" s="199"/>
      <c r="BR76" s="199"/>
      <c r="BS76" s="199"/>
      <c r="BT76" s="199"/>
      <c r="BU76" s="199"/>
      <c r="BV76" s="199"/>
      <c r="BW76" s="199"/>
      <c r="BX76" s="199"/>
      <c r="BY76" s="199"/>
      <c r="BZ76" s="199"/>
      <c r="CA76" s="199"/>
      <c r="CB76" s="199"/>
      <c r="CC76" s="199"/>
      <c r="CD76" s="199"/>
      <c r="CE76" s="199"/>
      <c r="CF76" s="199"/>
      <c r="CG76" s="199"/>
      <c r="CH76" s="199"/>
      <c r="CI76" s="199"/>
      <c r="CJ76" s="199"/>
      <c r="CK76" s="199"/>
      <c r="CL76" s="199"/>
      <c r="CM76" s="199"/>
      <c r="CN76" s="199"/>
      <c r="CO76" s="199"/>
      <c r="CP76" s="199"/>
      <c r="CQ76" s="199"/>
      <c r="CR76" s="199"/>
      <c r="CS76" s="199"/>
      <c r="CT76" s="199"/>
      <c r="CU76" s="199"/>
      <c r="CV76" s="199"/>
      <c r="CW76" s="199"/>
      <c r="CX76" s="199"/>
      <c r="CY76" s="199"/>
      <c r="CZ76" s="199"/>
      <c r="DA76" s="199"/>
      <c r="DB76" s="199"/>
      <c r="DC76" s="199"/>
      <c r="DD76" s="199"/>
      <c r="DE76" s="199"/>
      <c r="DF76" s="199"/>
      <c r="DG76" s="199"/>
      <c r="DH76" s="199"/>
      <c r="DI76" s="199"/>
      <c r="DJ76" s="199"/>
    </row>
    <row r="77" spans="1:114" ht="22.5" customHeight="1">
      <c r="A77" s="268"/>
      <c r="B77" s="287"/>
      <c r="C77" s="268"/>
      <c r="D77" s="268"/>
      <c r="E77" s="268"/>
      <c r="F77" s="268"/>
      <c r="G77" s="268"/>
      <c r="H77" s="268"/>
      <c r="I77" s="257"/>
      <c r="J77" s="299"/>
      <c r="K77" s="299"/>
      <c r="L77" s="268"/>
      <c r="M77" s="268"/>
      <c r="N77" s="268"/>
      <c r="O77" s="300"/>
      <c r="P77" s="297"/>
      <c r="Q77" s="268"/>
      <c r="R77" s="268"/>
      <c r="S77" s="268"/>
      <c r="T77" s="296"/>
      <c r="U77" s="297"/>
      <c r="V77" s="268"/>
      <c r="W77" s="268"/>
      <c r="X77" s="268"/>
      <c r="Y77" s="296"/>
      <c r="Z77" s="297"/>
      <c r="AA77" s="268"/>
      <c r="AB77" s="268"/>
      <c r="AC77" s="268"/>
      <c r="AD77" s="296"/>
      <c r="AE77" s="297"/>
      <c r="AF77" s="268"/>
      <c r="AG77" s="268"/>
      <c r="AH77" s="268"/>
      <c r="AI77" s="296"/>
      <c r="AJ77" s="297"/>
      <c r="AK77" s="268"/>
      <c r="AL77" s="268"/>
      <c r="AM77" s="268"/>
      <c r="AN77" s="296"/>
      <c r="AO77" s="297"/>
      <c r="AP77" s="268"/>
      <c r="AQ77" s="268"/>
      <c r="AR77" s="268"/>
      <c r="AS77" s="296"/>
      <c r="AT77" s="297"/>
      <c r="AU77" s="268"/>
      <c r="AV77" s="268"/>
      <c r="AW77" s="268"/>
      <c r="AX77" s="296"/>
      <c r="AY77" s="297"/>
      <c r="AZ77" s="268"/>
      <c r="BA77" s="268"/>
      <c r="BB77" s="268"/>
      <c r="BC77" s="296"/>
      <c r="BD77" s="199"/>
      <c r="BE77" s="199"/>
      <c r="BF77" s="199"/>
      <c r="BG77" s="199"/>
      <c r="BH77" s="199"/>
      <c r="BI77" s="199"/>
      <c r="BJ77" s="199"/>
      <c r="BK77" s="199"/>
      <c r="BL77" s="199"/>
      <c r="BM77" s="199"/>
      <c r="BN77" s="199"/>
      <c r="BO77" s="199"/>
      <c r="BP77" s="199"/>
      <c r="BQ77" s="199"/>
      <c r="BR77" s="199"/>
      <c r="BS77" s="199"/>
      <c r="BT77" s="199"/>
      <c r="BU77" s="199"/>
      <c r="BV77" s="199"/>
      <c r="BW77" s="199"/>
      <c r="BX77" s="199"/>
      <c r="BY77" s="199"/>
      <c r="BZ77" s="199"/>
      <c r="CA77" s="199"/>
      <c r="CB77" s="199"/>
      <c r="CC77" s="199"/>
      <c r="CD77" s="199"/>
      <c r="CE77" s="199"/>
      <c r="CF77" s="199"/>
      <c r="CG77" s="199"/>
      <c r="CH77" s="199"/>
      <c r="CI77" s="199"/>
      <c r="CJ77" s="199"/>
      <c r="CK77" s="199"/>
      <c r="CL77" s="199"/>
      <c r="CM77" s="199"/>
      <c r="CN77" s="199"/>
      <c r="CO77" s="199"/>
      <c r="CP77" s="199"/>
      <c r="CQ77" s="199"/>
      <c r="CR77" s="199"/>
      <c r="CS77" s="199"/>
      <c r="CT77" s="199"/>
      <c r="CU77" s="199"/>
      <c r="CV77" s="199"/>
      <c r="CW77" s="199"/>
      <c r="CX77" s="199"/>
      <c r="CY77" s="199"/>
      <c r="CZ77" s="199"/>
      <c r="DA77" s="199"/>
      <c r="DB77" s="199"/>
      <c r="DC77" s="199"/>
      <c r="DD77" s="199"/>
      <c r="DE77" s="199"/>
      <c r="DF77" s="199"/>
      <c r="DG77" s="199"/>
      <c r="DH77" s="199"/>
      <c r="DI77" s="199"/>
      <c r="DJ77" s="199"/>
    </row>
    <row r="78" spans="1:114" ht="22.5" customHeight="1" thickBot="1">
      <c r="A78" s="305"/>
      <c r="B78" s="305"/>
      <c r="C78" s="257"/>
      <c r="D78" s="257"/>
      <c r="E78" s="257"/>
      <c r="F78" s="257"/>
      <c r="G78" s="257"/>
      <c r="H78" s="257"/>
      <c r="I78" s="257"/>
      <c r="J78" s="299"/>
      <c r="K78" s="299"/>
      <c r="L78" s="257"/>
      <c r="M78" s="257"/>
      <c r="N78" s="257"/>
      <c r="O78" s="257"/>
      <c r="P78" s="257"/>
      <c r="Q78" s="257"/>
      <c r="R78" s="257"/>
      <c r="S78" s="257"/>
      <c r="T78" s="257"/>
      <c r="U78" s="257"/>
      <c r="V78" s="257"/>
      <c r="W78" s="257"/>
      <c r="X78" s="257"/>
      <c r="Y78" s="257"/>
      <c r="Z78" s="257"/>
      <c r="AA78" s="257"/>
      <c r="AB78" s="257"/>
      <c r="AC78" s="257"/>
      <c r="AD78" s="257"/>
      <c r="AE78" s="257"/>
      <c r="AF78" s="257"/>
      <c r="AG78" s="257"/>
      <c r="AH78" s="257"/>
      <c r="AI78" s="257"/>
      <c r="AJ78" s="257"/>
      <c r="AK78" s="257"/>
      <c r="AL78" s="257"/>
      <c r="AM78" s="257"/>
      <c r="AN78" s="257"/>
      <c r="AO78" s="257"/>
      <c r="AP78" s="257"/>
      <c r="AQ78" s="257"/>
      <c r="AR78" s="257"/>
      <c r="AS78" s="257"/>
      <c r="AT78" s="257"/>
      <c r="AU78" s="257"/>
      <c r="AV78" s="257"/>
      <c r="AW78" s="257"/>
      <c r="AX78" s="257"/>
      <c r="AY78" s="257"/>
      <c r="AZ78" s="257"/>
      <c r="BA78" s="257"/>
      <c r="BB78" s="257"/>
      <c r="BC78" s="257"/>
      <c r="BD78" s="199"/>
      <c r="BE78" s="199"/>
      <c r="BF78" s="199"/>
      <c r="BG78" s="199"/>
      <c r="BH78" s="199"/>
      <c r="BI78" s="199"/>
      <c r="BJ78" s="199"/>
      <c r="BK78" s="199"/>
      <c r="BL78" s="199"/>
      <c r="BM78" s="199"/>
      <c r="BN78" s="199"/>
      <c r="BO78" s="199"/>
      <c r="BP78" s="199"/>
      <c r="BQ78" s="199"/>
      <c r="BR78" s="199"/>
      <c r="BS78" s="199"/>
      <c r="BT78" s="199"/>
      <c r="BU78" s="199"/>
      <c r="BV78" s="199"/>
      <c r="BW78" s="199"/>
      <c r="BX78" s="199"/>
      <c r="BY78" s="199"/>
      <c r="BZ78" s="199"/>
      <c r="CA78" s="199"/>
      <c r="CB78" s="199"/>
      <c r="CC78" s="199"/>
      <c r="CD78" s="199"/>
      <c r="CE78" s="199"/>
      <c r="CF78" s="199"/>
      <c r="CG78" s="199"/>
      <c r="CH78" s="199"/>
      <c r="CI78" s="199"/>
      <c r="CJ78" s="199"/>
      <c r="CK78" s="199"/>
      <c r="CL78" s="199"/>
      <c r="CM78" s="199"/>
      <c r="CN78" s="199"/>
      <c r="CO78" s="199"/>
      <c r="CP78" s="199"/>
      <c r="CQ78" s="199"/>
      <c r="CR78" s="199"/>
      <c r="CS78" s="199"/>
      <c r="CT78" s="199"/>
      <c r="CU78" s="199"/>
      <c r="CV78" s="199"/>
      <c r="CW78" s="199"/>
      <c r="CX78" s="199"/>
      <c r="CY78" s="199"/>
      <c r="CZ78" s="199"/>
      <c r="DA78" s="199"/>
      <c r="DB78" s="199"/>
      <c r="DC78" s="199"/>
      <c r="DD78" s="199"/>
      <c r="DE78" s="199"/>
      <c r="DF78" s="199"/>
      <c r="DG78" s="199"/>
      <c r="DH78" s="199"/>
      <c r="DI78" s="199"/>
      <c r="DJ78" s="199"/>
    </row>
    <row r="79" spans="1:114" ht="22.5" customHeight="1" thickBot="1" thickTop="1">
      <c r="A79" s="536" t="s">
        <v>404</v>
      </c>
      <c r="B79" s="537"/>
      <c r="C79" s="286">
        <v>4</v>
      </c>
      <c r="D79" s="286">
        <v>3</v>
      </c>
      <c r="E79" s="286">
        <f>SUM(E78:E78)</f>
        <v>0</v>
      </c>
      <c r="F79" s="286">
        <f>SUM(F78:F78)</f>
        <v>0</v>
      </c>
      <c r="G79" s="286">
        <v>5</v>
      </c>
      <c r="H79" s="286">
        <f>SUM(H78:H78)</f>
        <v>0</v>
      </c>
      <c r="I79" s="286">
        <f>SUM(I62:I78)</f>
        <v>34</v>
      </c>
      <c r="J79" s="286">
        <f>SUM(J62:J78)</f>
        <v>1020</v>
      </c>
      <c r="K79" s="286">
        <f aca="true" t="shared" si="15" ref="K79:BB79">SUM(K62:K78)</f>
        <v>300</v>
      </c>
      <c r="L79" s="286">
        <f t="shared" si="15"/>
        <v>190</v>
      </c>
      <c r="M79" s="286">
        <f t="shared" si="15"/>
        <v>0</v>
      </c>
      <c r="N79" s="286">
        <f t="shared" si="15"/>
        <v>110</v>
      </c>
      <c r="O79" s="286">
        <f t="shared" si="15"/>
        <v>720</v>
      </c>
      <c r="P79" s="286">
        <f t="shared" si="15"/>
        <v>0</v>
      </c>
      <c r="Q79" s="286">
        <f t="shared" si="15"/>
        <v>0</v>
      </c>
      <c r="R79" s="286">
        <f t="shared" si="15"/>
        <v>0</v>
      </c>
      <c r="S79" s="286">
        <f t="shared" si="15"/>
        <v>0</v>
      </c>
      <c r="T79" s="286">
        <f t="shared" si="15"/>
        <v>0</v>
      </c>
      <c r="U79" s="286">
        <f t="shared" si="15"/>
        <v>0</v>
      </c>
      <c r="V79" s="286">
        <f t="shared" si="15"/>
        <v>0</v>
      </c>
      <c r="W79" s="286">
        <f t="shared" si="15"/>
        <v>0</v>
      </c>
      <c r="X79" s="286">
        <f t="shared" si="15"/>
        <v>0</v>
      </c>
      <c r="Y79" s="286">
        <f t="shared" si="15"/>
        <v>0</v>
      </c>
      <c r="Z79" s="286">
        <f t="shared" si="15"/>
        <v>0</v>
      </c>
      <c r="AA79" s="286">
        <f t="shared" si="15"/>
        <v>0</v>
      </c>
      <c r="AB79" s="286">
        <f t="shared" si="15"/>
        <v>0</v>
      </c>
      <c r="AC79" s="286">
        <f t="shared" si="15"/>
        <v>0</v>
      </c>
      <c r="AD79" s="286">
        <f t="shared" si="15"/>
        <v>0</v>
      </c>
      <c r="AE79" s="286">
        <f t="shared" si="15"/>
        <v>0</v>
      </c>
      <c r="AF79" s="286">
        <f t="shared" si="15"/>
        <v>0</v>
      </c>
      <c r="AG79" s="286">
        <f t="shared" si="15"/>
        <v>0</v>
      </c>
      <c r="AH79" s="286">
        <f t="shared" si="15"/>
        <v>0</v>
      </c>
      <c r="AI79" s="286">
        <f t="shared" si="15"/>
        <v>0</v>
      </c>
      <c r="AJ79" s="286">
        <f t="shared" si="15"/>
        <v>0</v>
      </c>
      <c r="AK79" s="286">
        <f t="shared" si="15"/>
        <v>0</v>
      </c>
      <c r="AL79" s="286">
        <f t="shared" si="15"/>
        <v>0</v>
      </c>
      <c r="AM79" s="286">
        <f t="shared" si="15"/>
        <v>0</v>
      </c>
      <c r="AN79" s="286">
        <f t="shared" si="15"/>
        <v>0</v>
      </c>
      <c r="AO79" s="286">
        <f t="shared" si="15"/>
        <v>44</v>
      </c>
      <c r="AP79" s="286">
        <f t="shared" si="15"/>
        <v>0</v>
      </c>
      <c r="AQ79" s="286">
        <f t="shared" si="15"/>
        <v>26</v>
      </c>
      <c r="AR79" s="286">
        <f t="shared" si="15"/>
        <v>170</v>
      </c>
      <c r="AS79" s="286">
        <f t="shared" si="15"/>
        <v>8</v>
      </c>
      <c r="AT79" s="286">
        <f t="shared" si="15"/>
        <v>56</v>
      </c>
      <c r="AU79" s="286">
        <f t="shared" si="15"/>
        <v>0</v>
      </c>
      <c r="AV79" s="286">
        <f t="shared" si="15"/>
        <v>34</v>
      </c>
      <c r="AW79" s="286">
        <f t="shared" si="15"/>
        <v>210</v>
      </c>
      <c r="AX79" s="286">
        <f t="shared" si="15"/>
        <v>10</v>
      </c>
      <c r="AY79" s="286">
        <f t="shared" si="15"/>
        <v>90</v>
      </c>
      <c r="AZ79" s="286">
        <f t="shared" si="15"/>
        <v>0</v>
      </c>
      <c r="BA79" s="286">
        <f t="shared" si="15"/>
        <v>50</v>
      </c>
      <c r="BB79" s="286">
        <f t="shared" si="15"/>
        <v>340</v>
      </c>
      <c r="BC79" s="286">
        <f>SUM(BC62:BC78)</f>
        <v>16</v>
      </c>
      <c r="BD79" s="199"/>
      <c r="BE79" s="199"/>
      <c r="BF79" s="199"/>
      <c r="BG79" s="199"/>
      <c r="BH79" s="199"/>
      <c r="BI79" s="199"/>
      <c r="BJ79" s="199"/>
      <c r="BK79" s="199"/>
      <c r="BL79" s="199"/>
      <c r="BM79" s="199"/>
      <c r="BN79" s="199"/>
      <c r="BO79" s="199"/>
      <c r="BP79" s="199"/>
      <c r="BQ79" s="199"/>
      <c r="BR79" s="199"/>
      <c r="BS79" s="199"/>
      <c r="BT79" s="199"/>
      <c r="BU79" s="199"/>
      <c r="BV79" s="199"/>
      <c r="BW79" s="199"/>
      <c r="BX79" s="199"/>
      <c r="BY79" s="199"/>
      <c r="BZ79" s="199"/>
      <c r="CA79" s="199"/>
      <c r="CB79" s="199"/>
      <c r="CC79" s="199"/>
      <c r="CD79" s="199"/>
      <c r="CE79" s="199"/>
      <c r="CF79" s="199"/>
      <c r="CG79" s="199"/>
      <c r="CH79" s="199"/>
      <c r="CI79" s="199"/>
      <c r="CJ79" s="199"/>
      <c r="CK79" s="199"/>
      <c r="CL79" s="199"/>
      <c r="CM79" s="199"/>
      <c r="CN79" s="199"/>
      <c r="CO79" s="199"/>
      <c r="CP79" s="199"/>
      <c r="CQ79" s="199"/>
      <c r="CR79" s="199"/>
      <c r="CS79" s="199"/>
      <c r="CT79" s="199"/>
      <c r="CU79" s="199"/>
      <c r="CV79" s="199"/>
      <c r="CW79" s="199"/>
      <c r="CX79" s="199"/>
      <c r="CY79" s="199"/>
      <c r="CZ79" s="199"/>
      <c r="DA79" s="199"/>
      <c r="DB79" s="199"/>
      <c r="DC79" s="199"/>
      <c r="DD79" s="199"/>
      <c r="DE79" s="199"/>
      <c r="DF79" s="199"/>
      <c r="DG79" s="199"/>
      <c r="DH79" s="199"/>
      <c r="DI79" s="199"/>
      <c r="DJ79" s="199"/>
    </row>
    <row r="80" spans="1:114" ht="22.5" customHeight="1" thickBot="1" thickTop="1">
      <c r="A80" s="483" t="s">
        <v>405</v>
      </c>
      <c r="B80" s="484"/>
      <c r="C80" s="254">
        <f aca="true" t="shared" si="16" ref="C80:H80">C60+C79</f>
        <v>11</v>
      </c>
      <c r="D80" s="254">
        <f t="shared" si="16"/>
        <v>7</v>
      </c>
      <c r="E80" s="254">
        <f t="shared" si="16"/>
        <v>1</v>
      </c>
      <c r="F80" s="254">
        <f t="shared" si="16"/>
        <v>0</v>
      </c>
      <c r="G80" s="254">
        <f t="shared" si="16"/>
        <v>12</v>
      </c>
      <c r="H80" s="254">
        <f t="shared" si="16"/>
        <v>0</v>
      </c>
      <c r="I80" s="254">
        <f aca="true" t="shared" si="17" ref="I80:BC80">SUM(I60+I79)</f>
        <v>87</v>
      </c>
      <c r="J80" s="254">
        <f t="shared" si="17"/>
        <v>2610</v>
      </c>
      <c r="K80" s="254">
        <f t="shared" si="17"/>
        <v>760</v>
      </c>
      <c r="L80" s="254">
        <f t="shared" si="17"/>
        <v>472</v>
      </c>
      <c r="M80" s="254">
        <f t="shared" si="17"/>
        <v>0</v>
      </c>
      <c r="N80" s="254">
        <f t="shared" si="17"/>
        <v>288</v>
      </c>
      <c r="O80" s="254">
        <f t="shared" si="17"/>
        <v>1850</v>
      </c>
      <c r="P80" s="254">
        <f t="shared" si="17"/>
        <v>0</v>
      </c>
      <c r="Q80" s="254">
        <f t="shared" si="17"/>
        <v>0</v>
      </c>
      <c r="R80" s="254">
        <f t="shared" si="17"/>
        <v>0</v>
      </c>
      <c r="S80" s="254">
        <f t="shared" si="17"/>
        <v>0</v>
      </c>
      <c r="T80" s="254">
        <f t="shared" si="17"/>
        <v>0</v>
      </c>
      <c r="U80" s="254">
        <f t="shared" si="17"/>
        <v>0</v>
      </c>
      <c r="V80" s="254">
        <f t="shared" si="17"/>
        <v>0</v>
      </c>
      <c r="W80" s="254">
        <f t="shared" si="17"/>
        <v>0</v>
      </c>
      <c r="X80" s="254">
        <f t="shared" si="17"/>
        <v>0</v>
      </c>
      <c r="Y80" s="254">
        <f t="shared" si="17"/>
        <v>0</v>
      </c>
      <c r="Z80" s="254">
        <f t="shared" si="17"/>
        <v>0</v>
      </c>
      <c r="AA80" s="254">
        <f t="shared" si="17"/>
        <v>0</v>
      </c>
      <c r="AB80" s="254">
        <f t="shared" si="17"/>
        <v>0</v>
      </c>
      <c r="AC80" s="254">
        <f t="shared" si="17"/>
        <v>0</v>
      </c>
      <c r="AD80" s="254">
        <f t="shared" si="17"/>
        <v>0</v>
      </c>
      <c r="AE80" s="254">
        <f t="shared" si="17"/>
        <v>16</v>
      </c>
      <c r="AF80" s="254">
        <f t="shared" si="17"/>
        <v>0</v>
      </c>
      <c r="AG80" s="254">
        <f t="shared" si="17"/>
        <v>14</v>
      </c>
      <c r="AH80" s="254">
        <f t="shared" si="17"/>
        <v>60</v>
      </c>
      <c r="AI80" s="254">
        <f t="shared" si="17"/>
        <v>3</v>
      </c>
      <c r="AJ80" s="254">
        <f t="shared" si="17"/>
        <v>56</v>
      </c>
      <c r="AK80" s="254">
        <f t="shared" si="17"/>
        <v>0</v>
      </c>
      <c r="AL80" s="254">
        <f t="shared" si="17"/>
        <v>44</v>
      </c>
      <c r="AM80" s="254">
        <f t="shared" si="17"/>
        <v>230</v>
      </c>
      <c r="AN80" s="254">
        <f t="shared" si="17"/>
        <v>11</v>
      </c>
      <c r="AO80" s="254">
        <f t="shared" si="17"/>
        <v>144</v>
      </c>
      <c r="AP80" s="254">
        <f t="shared" si="17"/>
        <v>0</v>
      </c>
      <c r="AQ80" s="254">
        <f t="shared" si="17"/>
        <v>86</v>
      </c>
      <c r="AR80" s="254">
        <f t="shared" si="17"/>
        <v>580</v>
      </c>
      <c r="AS80" s="254">
        <f t="shared" si="17"/>
        <v>27</v>
      </c>
      <c r="AT80" s="254">
        <f t="shared" si="17"/>
        <v>136</v>
      </c>
      <c r="AU80" s="254">
        <f t="shared" si="17"/>
        <v>0</v>
      </c>
      <c r="AV80" s="254">
        <f t="shared" si="17"/>
        <v>84</v>
      </c>
      <c r="AW80" s="254">
        <f t="shared" si="17"/>
        <v>530</v>
      </c>
      <c r="AX80" s="254">
        <f t="shared" si="17"/>
        <v>25</v>
      </c>
      <c r="AY80" s="254">
        <f t="shared" si="17"/>
        <v>120</v>
      </c>
      <c r="AZ80" s="254">
        <f t="shared" si="17"/>
        <v>0</v>
      </c>
      <c r="BA80" s="254">
        <f t="shared" si="17"/>
        <v>60</v>
      </c>
      <c r="BB80" s="254">
        <f t="shared" si="17"/>
        <v>450</v>
      </c>
      <c r="BC80" s="254">
        <f t="shared" si="17"/>
        <v>21</v>
      </c>
      <c r="BD80" s="199"/>
      <c r="BE80" s="199"/>
      <c r="BF80" s="199"/>
      <c r="BG80" s="199"/>
      <c r="BH80" s="199"/>
      <c r="BI80" s="199"/>
      <c r="BJ80" s="199"/>
      <c r="BK80" s="199"/>
      <c r="BL80" s="199"/>
      <c r="BM80" s="199"/>
      <c r="BN80" s="199"/>
      <c r="BO80" s="199"/>
      <c r="BP80" s="199"/>
      <c r="BQ80" s="199"/>
      <c r="BR80" s="199"/>
      <c r="BS80" s="199"/>
      <c r="BT80" s="199"/>
      <c r="BU80" s="199"/>
      <c r="BV80" s="199"/>
      <c r="BW80" s="199"/>
      <c r="BX80" s="199"/>
      <c r="BY80" s="199"/>
      <c r="BZ80" s="199"/>
      <c r="CA80" s="199"/>
      <c r="CB80" s="199"/>
      <c r="CC80" s="199"/>
      <c r="CD80" s="199"/>
      <c r="CE80" s="199"/>
      <c r="CF80" s="199"/>
      <c r="CG80" s="199"/>
      <c r="CH80" s="199"/>
      <c r="CI80" s="199"/>
      <c r="CJ80" s="199"/>
      <c r="CK80" s="199"/>
      <c r="CL80" s="199"/>
      <c r="CM80" s="199"/>
      <c r="CN80" s="199"/>
      <c r="CO80" s="199"/>
      <c r="CP80" s="199"/>
      <c r="CQ80" s="199"/>
      <c r="CR80" s="199"/>
      <c r="CS80" s="199"/>
      <c r="CT80" s="199"/>
      <c r="CU80" s="199"/>
      <c r="CV80" s="199"/>
      <c r="CW80" s="199"/>
      <c r="CX80" s="199"/>
      <c r="CY80" s="199"/>
      <c r="CZ80" s="199"/>
      <c r="DA80" s="199"/>
      <c r="DB80" s="199"/>
      <c r="DC80" s="199"/>
      <c r="DD80" s="199"/>
      <c r="DE80" s="199"/>
      <c r="DF80" s="199"/>
      <c r="DG80" s="199"/>
      <c r="DH80" s="199"/>
      <c r="DI80" s="199"/>
      <c r="DJ80" s="199"/>
    </row>
    <row r="81" spans="1:114" ht="22.5" customHeight="1" thickTop="1">
      <c r="A81" s="492" t="s">
        <v>398</v>
      </c>
      <c r="B81" s="493"/>
      <c r="C81" s="493"/>
      <c r="D81" s="493"/>
      <c r="E81" s="493"/>
      <c r="F81" s="493"/>
      <c r="G81" s="493"/>
      <c r="H81" s="493"/>
      <c r="I81" s="493"/>
      <c r="J81" s="493"/>
      <c r="K81" s="493"/>
      <c r="L81" s="493"/>
      <c r="M81" s="493"/>
      <c r="N81" s="493"/>
      <c r="O81" s="493"/>
      <c r="P81" s="493"/>
      <c r="Q81" s="493"/>
      <c r="R81" s="493"/>
      <c r="S81" s="493"/>
      <c r="T81" s="493"/>
      <c r="U81" s="493"/>
      <c r="V81" s="493"/>
      <c r="W81" s="493"/>
      <c r="X81" s="493"/>
      <c r="Y81" s="493"/>
      <c r="Z81" s="493"/>
      <c r="AA81" s="493"/>
      <c r="AB81" s="493"/>
      <c r="AC81" s="493"/>
      <c r="AD81" s="493"/>
      <c r="AE81" s="493"/>
      <c r="AF81" s="493"/>
      <c r="AG81" s="493"/>
      <c r="AH81" s="493"/>
      <c r="AI81" s="493"/>
      <c r="AJ81" s="493"/>
      <c r="AK81" s="493"/>
      <c r="AL81" s="493"/>
      <c r="AM81" s="493"/>
      <c r="AN81" s="493"/>
      <c r="AO81" s="493"/>
      <c r="AP81" s="493"/>
      <c r="AQ81" s="493"/>
      <c r="AR81" s="493"/>
      <c r="AS81" s="493"/>
      <c r="AT81" s="493"/>
      <c r="AU81" s="493"/>
      <c r="AV81" s="493"/>
      <c r="AW81" s="493"/>
      <c r="AX81" s="493"/>
      <c r="AY81" s="493"/>
      <c r="AZ81" s="493"/>
      <c r="BA81" s="493"/>
      <c r="BB81" s="493"/>
      <c r="BC81" s="493"/>
      <c r="BD81" s="199"/>
      <c r="BE81" s="199"/>
      <c r="BF81" s="199"/>
      <c r="BG81" s="199"/>
      <c r="BH81" s="199"/>
      <c r="BI81" s="199"/>
      <c r="BJ81" s="199"/>
      <c r="BK81" s="199"/>
      <c r="BL81" s="199"/>
      <c r="BM81" s="199"/>
      <c r="BN81" s="199"/>
      <c r="BO81" s="199"/>
      <c r="BP81" s="199"/>
      <c r="BQ81" s="199"/>
      <c r="BR81" s="199"/>
      <c r="BS81" s="199"/>
      <c r="BT81" s="199"/>
      <c r="BU81" s="199"/>
      <c r="BV81" s="199"/>
      <c r="BW81" s="199"/>
      <c r="BX81" s="199"/>
      <c r="BY81" s="199"/>
      <c r="BZ81" s="199"/>
      <c r="CA81" s="199"/>
      <c r="CB81" s="199"/>
      <c r="CC81" s="199"/>
      <c r="CD81" s="199"/>
      <c r="CE81" s="199"/>
      <c r="CF81" s="199"/>
      <c r="CG81" s="199"/>
      <c r="CH81" s="199"/>
      <c r="CI81" s="199"/>
      <c r="CJ81" s="199"/>
      <c r="CK81" s="199"/>
      <c r="CL81" s="199"/>
      <c r="CM81" s="199"/>
      <c r="CN81" s="199"/>
      <c r="CO81" s="199"/>
      <c r="CP81" s="199"/>
      <c r="CQ81" s="199"/>
      <c r="CR81" s="199"/>
      <c r="CS81" s="199"/>
      <c r="CT81" s="199"/>
      <c r="CU81" s="199"/>
      <c r="CV81" s="199"/>
      <c r="CW81" s="199"/>
      <c r="CX81" s="199"/>
      <c r="CY81" s="199"/>
      <c r="CZ81" s="199"/>
      <c r="DA81" s="199"/>
      <c r="DB81" s="199"/>
      <c r="DC81" s="199"/>
      <c r="DD81" s="199"/>
      <c r="DE81" s="199"/>
      <c r="DF81" s="199"/>
      <c r="DG81" s="199"/>
      <c r="DH81" s="199"/>
      <c r="DI81" s="199"/>
      <c r="DJ81" s="199"/>
    </row>
    <row r="82" spans="1:114" ht="22.5" customHeight="1">
      <c r="A82" s="200"/>
      <c r="B82" s="315" t="s">
        <v>346</v>
      </c>
      <c r="C82" s="200"/>
      <c r="D82" s="200">
        <v>2</v>
      </c>
      <c r="E82" s="200"/>
      <c r="F82" s="200"/>
      <c r="G82" s="200"/>
      <c r="H82" s="200"/>
      <c r="I82" s="257">
        <v>3</v>
      </c>
      <c r="J82" s="200">
        <f>I82*30</f>
        <v>90</v>
      </c>
      <c r="K82" s="200">
        <f>L82+M82+N82</f>
        <v>0</v>
      </c>
      <c r="L82" s="200"/>
      <c r="M82" s="200"/>
      <c r="N82" s="200"/>
      <c r="O82" s="200">
        <f>J82-(K82)</f>
        <v>90</v>
      </c>
      <c r="P82" s="200"/>
      <c r="Q82" s="200"/>
      <c r="R82" s="200"/>
      <c r="S82" s="200"/>
      <c r="T82" s="200"/>
      <c r="U82" s="200"/>
      <c r="V82" s="200"/>
      <c r="W82" s="200"/>
      <c r="X82" s="200">
        <v>90</v>
      </c>
      <c r="Y82" s="200">
        <v>3</v>
      </c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199"/>
      <c r="BE82" s="199"/>
      <c r="BF82" s="199"/>
      <c r="BG82" s="199"/>
      <c r="BH82" s="199"/>
      <c r="BI82" s="199"/>
      <c r="BJ82" s="199"/>
      <c r="BK82" s="199"/>
      <c r="BL82" s="199"/>
      <c r="BM82" s="199"/>
      <c r="BN82" s="199"/>
      <c r="BO82" s="199"/>
      <c r="BP82" s="199"/>
      <c r="BQ82" s="199"/>
      <c r="BR82" s="199"/>
      <c r="BS82" s="199"/>
      <c r="BT82" s="199"/>
      <c r="BU82" s="199"/>
      <c r="BV82" s="199"/>
      <c r="BW82" s="199"/>
      <c r="BX82" s="199"/>
      <c r="BY82" s="199"/>
      <c r="BZ82" s="199"/>
      <c r="CA82" s="199"/>
      <c r="CB82" s="199"/>
      <c r="CC82" s="199"/>
      <c r="CD82" s="199"/>
      <c r="CE82" s="199"/>
      <c r="CF82" s="199"/>
      <c r="CG82" s="199"/>
      <c r="CH82" s="199"/>
      <c r="CI82" s="199"/>
      <c r="CJ82" s="199"/>
      <c r="CK82" s="199"/>
      <c r="CL82" s="199"/>
      <c r="CM82" s="199"/>
      <c r="CN82" s="199"/>
      <c r="CO82" s="199"/>
      <c r="CP82" s="199"/>
      <c r="CQ82" s="199"/>
      <c r="CR82" s="199"/>
      <c r="CS82" s="199"/>
      <c r="CT82" s="199"/>
      <c r="CU82" s="199"/>
      <c r="CV82" s="199"/>
      <c r="CW82" s="199"/>
      <c r="CX82" s="199"/>
      <c r="CY82" s="199"/>
      <c r="CZ82" s="199"/>
      <c r="DA82" s="199"/>
      <c r="DB82" s="199"/>
      <c r="DC82" s="199"/>
      <c r="DD82" s="199"/>
      <c r="DE82" s="199"/>
      <c r="DF82" s="199"/>
      <c r="DG82" s="199"/>
      <c r="DH82" s="199"/>
      <c r="DI82" s="199"/>
      <c r="DJ82" s="199"/>
    </row>
    <row r="83" spans="1:114" ht="22.5" customHeight="1">
      <c r="A83" s="201"/>
      <c r="B83" s="315" t="s">
        <v>344</v>
      </c>
      <c r="C83" s="201"/>
      <c r="D83" s="201">
        <v>4</v>
      </c>
      <c r="E83" s="201"/>
      <c r="F83" s="201"/>
      <c r="G83" s="201"/>
      <c r="H83" s="201"/>
      <c r="I83" s="257">
        <v>3</v>
      </c>
      <c r="J83" s="200">
        <f>I83*30</f>
        <v>90</v>
      </c>
      <c r="K83" s="200"/>
      <c r="L83" s="201"/>
      <c r="M83" s="201"/>
      <c r="N83" s="201"/>
      <c r="O83" s="200">
        <f>J83-(K83)</f>
        <v>90</v>
      </c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01">
        <v>90</v>
      </c>
      <c r="AI83" s="201">
        <v>3</v>
      </c>
      <c r="AJ83" s="201"/>
      <c r="AK83" s="201"/>
      <c r="AL83" s="201"/>
      <c r="AM83" s="201"/>
      <c r="AN83" s="201"/>
      <c r="AO83" s="201"/>
      <c r="AP83" s="201"/>
      <c r="AQ83" s="201"/>
      <c r="AR83" s="201"/>
      <c r="AS83" s="201"/>
      <c r="AT83" s="201"/>
      <c r="AU83" s="201"/>
      <c r="AV83" s="201"/>
      <c r="AW83" s="201"/>
      <c r="AX83" s="201"/>
      <c r="AY83" s="201"/>
      <c r="AZ83" s="201"/>
      <c r="BA83" s="201"/>
      <c r="BB83" s="201"/>
      <c r="BC83" s="201"/>
      <c r="BD83" s="199"/>
      <c r="BE83" s="199"/>
      <c r="BF83" s="199"/>
      <c r="BG83" s="199"/>
      <c r="BH83" s="199"/>
      <c r="BI83" s="199"/>
      <c r="BJ83" s="199"/>
      <c r="BK83" s="199"/>
      <c r="BL83" s="199"/>
      <c r="BM83" s="199"/>
      <c r="BN83" s="199"/>
      <c r="BO83" s="199"/>
      <c r="BP83" s="199"/>
      <c r="BQ83" s="199"/>
      <c r="BR83" s="199"/>
      <c r="BS83" s="199"/>
      <c r="BT83" s="199"/>
      <c r="BU83" s="199"/>
      <c r="BV83" s="199"/>
      <c r="BW83" s="199"/>
      <c r="BX83" s="199"/>
      <c r="BY83" s="199"/>
      <c r="BZ83" s="199"/>
      <c r="CA83" s="199"/>
      <c r="CB83" s="199"/>
      <c r="CC83" s="199"/>
      <c r="CD83" s="199"/>
      <c r="CE83" s="199"/>
      <c r="CF83" s="199"/>
      <c r="CG83" s="199"/>
      <c r="CH83" s="199"/>
      <c r="CI83" s="199"/>
      <c r="CJ83" s="199"/>
      <c r="CK83" s="199"/>
      <c r="CL83" s="199"/>
      <c r="CM83" s="199"/>
      <c r="CN83" s="199"/>
      <c r="CO83" s="199"/>
      <c r="CP83" s="199"/>
      <c r="CQ83" s="199"/>
      <c r="CR83" s="199"/>
      <c r="CS83" s="199"/>
      <c r="CT83" s="199"/>
      <c r="CU83" s="199"/>
      <c r="CV83" s="199"/>
      <c r="CW83" s="199"/>
      <c r="CX83" s="199"/>
      <c r="CY83" s="199"/>
      <c r="CZ83" s="199"/>
      <c r="DA83" s="199"/>
      <c r="DB83" s="199"/>
      <c r="DC83" s="199"/>
      <c r="DD83" s="199"/>
      <c r="DE83" s="199"/>
      <c r="DF83" s="199"/>
      <c r="DG83" s="199"/>
      <c r="DH83" s="199"/>
      <c r="DI83" s="199"/>
      <c r="DJ83" s="199"/>
    </row>
    <row r="84" spans="1:114" ht="22.5" customHeight="1">
      <c r="A84" s="201"/>
      <c r="B84" s="315" t="s">
        <v>345</v>
      </c>
      <c r="C84" s="201"/>
      <c r="D84" s="201">
        <v>6</v>
      </c>
      <c r="E84" s="201"/>
      <c r="F84" s="201"/>
      <c r="G84" s="201"/>
      <c r="H84" s="201"/>
      <c r="I84" s="257">
        <v>3</v>
      </c>
      <c r="J84" s="200">
        <f>I84*30</f>
        <v>90</v>
      </c>
      <c r="K84" s="200"/>
      <c r="L84" s="201"/>
      <c r="M84" s="201"/>
      <c r="N84" s="201"/>
      <c r="O84" s="200">
        <f>J84-(K84)</f>
        <v>90</v>
      </c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>
        <v>90</v>
      </c>
      <c r="AS84" s="201">
        <v>3</v>
      </c>
      <c r="AT84" s="201"/>
      <c r="AU84" s="201"/>
      <c r="AV84" s="201"/>
      <c r="AW84" s="201"/>
      <c r="AX84" s="201"/>
      <c r="AY84" s="201"/>
      <c r="AZ84" s="201"/>
      <c r="BA84" s="201"/>
      <c r="BB84" s="201"/>
      <c r="BC84" s="201"/>
      <c r="BD84" s="199"/>
      <c r="BE84" s="199"/>
      <c r="BF84" s="199"/>
      <c r="BG84" s="199"/>
      <c r="BH84" s="199"/>
      <c r="BI84" s="199"/>
      <c r="BJ84" s="199"/>
      <c r="BK84" s="199"/>
      <c r="BL84" s="199"/>
      <c r="BM84" s="199"/>
      <c r="BN84" s="199"/>
      <c r="BO84" s="199"/>
      <c r="BP84" s="199"/>
      <c r="BQ84" s="199"/>
      <c r="BR84" s="199"/>
      <c r="BS84" s="199"/>
      <c r="BT84" s="199"/>
      <c r="BU84" s="199"/>
      <c r="BV84" s="199"/>
      <c r="BW84" s="199"/>
      <c r="BX84" s="199"/>
      <c r="BY84" s="199"/>
      <c r="BZ84" s="199"/>
      <c r="CA84" s="199"/>
      <c r="CB84" s="199"/>
      <c r="CC84" s="199"/>
      <c r="CD84" s="199"/>
      <c r="CE84" s="199"/>
      <c r="CF84" s="199"/>
      <c r="CG84" s="199"/>
      <c r="CH84" s="199"/>
      <c r="CI84" s="199"/>
      <c r="CJ84" s="199"/>
      <c r="CK84" s="199"/>
      <c r="CL84" s="199"/>
      <c r="CM84" s="199"/>
      <c r="CN84" s="199"/>
      <c r="CO84" s="199"/>
      <c r="CP84" s="199"/>
      <c r="CQ84" s="199"/>
      <c r="CR84" s="199"/>
      <c r="CS84" s="199"/>
      <c r="CT84" s="199"/>
      <c r="CU84" s="199"/>
      <c r="CV84" s="199"/>
      <c r="CW84" s="199"/>
      <c r="CX84" s="199"/>
      <c r="CY84" s="199"/>
      <c r="CZ84" s="199"/>
      <c r="DA84" s="199"/>
      <c r="DB84" s="199"/>
      <c r="DC84" s="199"/>
      <c r="DD84" s="199"/>
      <c r="DE84" s="199"/>
      <c r="DF84" s="199"/>
      <c r="DG84" s="199"/>
      <c r="DH84" s="199"/>
      <c r="DI84" s="199"/>
      <c r="DJ84" s="199"/>
    </row>
    <row r="85" spans="1:114" ht="22.5" customHeight="1">
      <c r="A85" s="201"/>
      <c r="B85" s="287" t="s">
        <v>343</v>
      </c>
      <c r="C85" s="201"/>
      <c r="D85" s="201">
        <v>8</v>
      </c>
      <c r="E85" s="201"/>
      <c r="F85" s="201"/>
      <c r="G85" s="201"/>
      <c r="H85" s="201"/>
      <c r="I85" s="257">
        <v>3</v>
      </c>
      <c r="J85" s="200">
        <f>I85*30</f>
        <v>90</v>
      </c>
      <c r="K85" s="200"/>
      <c r="L85" s="201"/>
      <c r="M85" s="201"/>
      <c r="N85" s="201"/>
      <c r="O85" s="200">
        <f>J85-(K85)</f>
        <v>90</v>
      </c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201"/>
      <c r="AV85" s="201"/>
      <c r="AW85" s="201"/>
      <c r="AX85" s="201"/>
      <c r="AY85" s="201"/>
      <c r="AZ85" s="201"/>
      <c r="BA85" s="201"/>
      <c r="BB85" s="201">
        <v>90</v>
      </c>
      <c r="BC85" s="201">
        <v>3</v>
      </c>
      <c r="BD85" s="199"/>
      <c r="BE85" s="199"/>
      <c r="BF85" s="199"/>
      <c r="BG85" s="199"/>
      <c r="BH85" s="199"/>
      <c r="BI85" s="199"/>
      <c r="BJ85" s="199"/>
      <c r="BK85" s="199"/>
      <c r="BL85" s="199"/>
      <c r="BM85" s="199"/>
      <c r="BN85" s="199"/>
      <c r="BO85" s="199"/>
      <c r="BP85" s="199"/>
      <c r="BQ85" s="199"/>
      <c r="BR85" s="199"/>
      <c r="BS85" s="199"/>
      <c r="BT85" s="199"/>
      <c r="BU85" s="199"/>
      <c r="BV85" s="199"/>
      <c r="BW85" s="199"/>
      <c r="BX85" s="199"/>
      <c r="BY85" s="199"/>
      <c r="BZ85" s="199"/>
      <c r="CA85" s="199"/>
      <c r="CB85" s="199"/>
      <c r="CC85" s="199"/>
      <c r="CD85" s="199"/>
      <c r="CE85" s="199"/>
      <c r="CF85" s="199"/>
      <c r="CG85" s="199"/>
      <c r="CH85" s="199"/>
      <c r="CI85" s="199"/>
      <c r="CJ85" s="199"/>
      <c r="CK85" s="199"/>
      <c r="CL85" s="199"/>
      <c r="CM85" s="199"/>
      <c r="CN85" s="199"/>
      <c r="CO85" s="199"/>
      <c r="CP85" s="199"/>
      <c r="CQ85" s="199"/>
      <c r="CR85" s="199"/>
      <c r="CS85" s="199"/>
      <c r="CT85" s="199"/>
      <c r="CU85" s="199"/>
      <c r="CV85" s="199"/>
      <c r="CW85" s="199"/>
      <c r="CX85" s="199"/>
      <c r="CY85" s="199"/>
      <c r="CZ85" s="199"/>
      <c r="DA85" s="199"/>
      <c r="DB85" s="199"/>
      <c r="DC85" s="199"/>
      <c r="DD85" s="199"/>
      <c r="DE85" s="199"/>
      <c r="DF85" s="199"/>
      <c r="DG85" s="199"/>
      <c r="DH85" s="199"/>
      <c r="DI85" s="199"/>
      <c r="DJ85" s="199"/>
    </row>
    <row r="86" spans="1:114" ht="22.5" customHeight="1" thickBot="1">
      <c r="A86" s="316"/>
      <c r="B86" s="287"/>
      <c r="C86" s="201"/>
      <c r="D86" s="201"/>
      <c r="E86" s="201"/>
      <c r="F86" s="201"/>
      <c r="G86" s="201"/>
      <c r="H86" s="201"/>
      <c r="I86" s="257"/>
      <c r="J86" s="200"/>
      <c r="K86" s="200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1"/>
      <c r="AI86" s="201"/>
      <c r="AJ86" s="201"/>
      <c r="AK86" s="201"/>
      <c r="AL86" s="201"/>
      <c r="AM86" s="201"/>
      <c r="AN86" s="201"/>
      <c r="AO86" s="201"/>
      <c r="AP86" s="201"/>
      <c r="AQ86" s="201"/>
      <c r="AR86" s="201"/>
      <c r="AS86" s="201"/>
      <c r="AT86" s="201"/>
      <c r="AU86" s="201"/>
      <c r="AV86" s="201"/>
      <c r="AW86" s="201"/>
      <c r="AX86" s="201"/>
      <c r="AY86" s="201"/>
      <c r="AZ86" s="201"/>
      <c r="BA86" s="201"/>
      <c r="BB86" s="201"/>
      <c r="BC86" s="201"/>
      <c r="BD86" s="199"/>
      <c r="BE86" s="199"/>
      <c r="BF86" s="199"/>
      <c r="BG86" s="199"/>
      <c r="BH86" s="199"/>
      <c r="BI86" s="199"/>
      <c r="BJ86" s="199"/>
      <c r="BK86" s="199"/>
      <c r="BL86" s="199"/>
      <c r="BM86" s="199"/>
      <c r="BN86" s="199"/>
      <c r="BO86" s="199"/>
      <c r="BP86" s="199"/>
      <c r="BQ86" s="199"/>
      <c r="BR86" s="199"/>
      <c r="BS86" s="199"/>
      <c r="BT86" s="199"/>
      <c r="BU86" s="199"/>
      <c r="BV86" s="199"/>
      <c r="BW86" s="199"/>
      <c r="BX86" s="199"/>
      <c r="BY86" s="199"/>
      <c r="BZ86" s="199"/>
      <c r="CA86" s="199"/>
      <c r="CB86" s="199"/>
      <c r="CC86" s="199"/>
      <c r="CD86" s="199"/>
      <c r="CE86" s="199"/>
      <c r="CF86" s="199"/>
      <c r="CG86" s="199"/>
      <c r="CH86" s="199"/>
      <c r="CI86" s="199"/>
      <c r="CJ86" s="199"/>
      <c r="CK86" s="199"/>
      <c r="CL86" s="199"/>
      <c r="CM86" s="199"/>
      <c r="CN86" s="199"/>
      <c r="CO86" s="199"/>
      <c r="CP86" s="199"/>
      <c r="CQ86" s="199"/>
      <c r="CR86" s="199"/>
      <c r="CS86" s="199"/>
      <c r="CT86" s="199"/>
      <c r="CU86" s="199"/>
      <c r="CV86" s="199"/>
      <c r="CW86" s="199"/>
      <c r="CX86" s="199"/>
      <c r="CY86" s="199"/>
      <c r="CZ86" s="199"/>
      <c r="DA86" s="199"/>
      <c r="DB86" s="199"/>
      <c r="DC86" s="199"/>
      <c r="DD86" s="199"/>
      <c r="DE86" s="199"/>
      <c r="DF86" s="199"/>
      <c r="DG86" s="199"/>
      <c r="DH86" s="199"/>
      <c r="DI86" s="199"/>
      <c r="DJ86" s="199"/>
    </row>
    <row r="87" spans="1:114" ht="22.5" customHeight="1" thickBot="1" thickTop="1">
      <c r="A87" s="483" t="s">
        <v>406</v>
      </c>
      <c r="B87" s="484"/>
      <c r="C87" s="285"/>
      <c r="D87" s="285">
        <v>4</v>
      </c>
      <c r="E87" s="285">
        <f>SUM(E82:E86)</f>
        <v>0</v>
      </c>
      <c r="F87" s="285">
        <f>SUM(F82:F86)</f>
        <v>0</v>
      </c>
      <c r="G87" s="285">
        <f>SUM(G82:G86)</f>
        <v>0</v>
      </c>
      <c r="H87" s="285"/>
      <c r="I87" s="285">
        <f aca="true" t="shared" si="18" ref="I87:BC87">SUM(I82:I86)</f>
        <v>12</v>
      </c>
      <c r="J87" s="285">
        <f t="shared" si="18"/>
        <v>360</v>
      </c>
      <c r="K87" s="285">
        <f t="shared" si="18"/>
        <v>0</v>
      </c>
      <c r="L87" s="285">
        <f t="shared" si="18"/>
        <v>0</v>
      </c>
      <c r="M87" s="285">
        <f t="shared" si="18"/>
        <v>0</v>
      </c>
      <c r="N87" s="285">
        <f t="shared" si="18"/>
        <v>0</v>
      </c>
      <c r="O87" s="285">
        <f t="shared" si="18"/>
        <v>360</v>
      </c>
      <c r="P87" s="285">
        <f t="shared" si="18"/>
        <v>0</v>
      </c>
      <c r="Q87" s="285">
        <f t="shared" si="18"/>
        <v>0</v>
      </c>
      <c r="R87" s="285">
        <f t="shared" si="18"/>
        <v>0</v>
      </c>
      <c r="S87" s="285">
        <f t="shared" si="18"/>
        <v>0</v>
      </c>
      <c r="T87" s="285">
        <f t="shared" si="18"/>
        <v>0</v>
      </c>
      <c r="U87" s="285">
        <f t="shared" si="18"/>
        <v>0</v>
      </c>
      <c r="V87" s="285">
        <f t="shared" si="18"/>
        <v>0</v>
      </c>
      <c r="W87" s="285">
        <f t="shared" si="18"/>
        <v>0</v>
      </c>
      <c r="X87" s="285">
        <f t="shared" si="18"/>
        <v>90</v>
      </c>
      <c r="Y87" s="285">
        <f t="shared" si="18"/>
        <v>3</v>
      </c>
      <c r="Z87" s="285">
        <f t="shared" si="18"/>
        <v>0</v>
      </c>
      <c r="AA87" s="285">
        <f t="shared" si="18"/>
        <v>0</v>
      </c>
      <c r="AB87" s="285">
        <f t="shared" si="18"/>
        <v>0</v>
      </c>
      <c r="AC87" s="285">
        <f t="shared" si="18"/>
        <v>0</v>
      </c>
      <c r="AD87" s="285">
        <f t="shared" si="18"/>
        <v>0</v>
      </c>
      <c r="AE87" s="285">
        <f t="shared" si="18"/>
        <v>0</v>
      </c>
      <c r="AF87" s="285">
        <f t="shared" si="18"/>
        <v>0</v>
      </c>
      <c r="AG87" s="285">
        <f t="shared" si="18"/>
        <v>0</v>
      </c>
      <c r="AH87" s="285">
        <f t="shared" si="18"/>
        <v>90</v>
      </c>
      <c r="AI87" s="285">
        <f t="shared" si="18"/>
        <v>3</v>
      </c>
      <c r="AJ87" s="285">
        <f t="shared" si="18"/>
        <v>0</v>
      </c>
      <c r="AK87" s="285">
        <f t="shared" si="18"/>
        <v>0</v>
      </c>
      <c r="AL87" s="285">
        <f t="shared" si="18"/>
        <v>0</v>
      </c>
      <c r="AM87" s="285">
        <f t="shared" si="18"/>
        <v>0</v>
      </c>
      <c r="AN87" s="285">
        <f t="shared" si="18"/>
        <v>0</v>
      </c>
      <c r="AO87" s="285">
        <f t="shared" si="18"/>
        <v>0</v>
      </c>
      <c r="AP87" s="285">
        <f t="shared" si="18"/>
        <v>0</v>
      </c>
      <c r="AQ87" s="285">
        <f t="shared" si="18"/>
        <v>0</v>
      </c>
      <c r="AR87" s="285">
        <f t="shared" si="18"/>
        <v>90</v>
      </c>
      <c r="AS87" s="285">
        <f t="shared" si="18"/>
        <v>3</v>
      </c>
      <c r="AT87" s="285">
        <f t="shared" si="18"/>
        <v>0</v>
      </c>
      <c r="AU87" s="285">
        <f t="shared" si="18"/>
        <v>0</v>
      </c>
      <c r="AV87" s="285">
        <f t="shared" si="18"/>
        <v>0</v>
      </c>
      <c r="AW87" s="285">
        <f t="shared" si="18"/>
        <v>0</v>
      </c>
      <c r="AX87" s="285">
        <f t="shared" si="18"/>
        <v>0</v>
      </c>
      <c r="AY87" s="285">
        <f t="shared" si="18"/>
        <v>0</v>
      </c>
      <c r="AZ87" s="285">
        <f t="shared" si="18"/>
        <v>0</v>
      </c>
      <c r="BA87" s="285">
        <f t="shared" si="18"/>
        <v>0</v>
      </c>
      <c r="BB87" s="285">
        <f t="shared" si="18"/>
        <v>90</v>
      </c>
      <c r="BC87" s="285">
        <f t="shared" si="18"/>
        <v>3</v>
      </c>
      <c r="BD87" s="199"/>
      <c r="BE87" s="199"/>
      <c r="BF87" s="199"/>
      <c r="BG87" s="199"/>
      <c r="BH87" s="199"/>
      <c r="BI87" s="199"/>
      <c r="BJ87" s="199"/>
      <c r="BK87" s="199"/>
      <c r="BL87" s="199"/>
      <c r="BM87" s="199"/>
      <c r="BN87" s="199"/>
      <c r="BO87" s="199"/>
      <c r="BP87" s="199"/>
      <c r="BQ87" s="199"/>
      <c r="BR87" s="199"/>
      <c r="BS87" s="199"/>
      <c r="BT87" s="199"/>
      <c r="BU87" s="199"/>
      <c r="BV87" s="199"/>
      <c r="BW87" s="199"/>
      <c r="BX87" s="199"/>
      <c r="BY87" s="199"/>
      <c r="BZ87" s="199"/>
      <c r="CA87" s="199"/>
      <c r="CB87" s="199"/>
      <c r="CC87" s="199"/>
      <c r="CD87" s="199"/>
      <c r="CE87" s="199"/>
      <c r="CF87" s="199"/>
      <c r="CG87" s="199"/>
      <c r="CH87" s="199"/>
      <c r="CI87" s="199"/>
      <c r="CJ87" s="199"/>
      <c r="CK87" s="199"/>
      <c r="CL87" s="199"/>
      <c r="CM87" s="199"/>
      <c r="CN87" s="199"/>
      <c r="CO87" s="199"/>
      <c r="CP87" s="199"/>
      <c r="CQ87" s="199"/>
      <c r="CR87" s="199"/>
      <c r="CS87" s="199"/>
      <c r="CT87" s="199"/>
      <c r="CU87" s="199"/>
      <c r="CV87" s="199"/>
      <c r="CW87" s="199"/>
      <c r="CX87" s="199"/>
      <c r="CY87" s="199"/>
      <c r="CZ87" s="199"/>
      <c r="DA87" s="199"/>
      <c r="DB87" s="199"/>
      <c r="DC87" s="199"/>
      <c r="DD87" s="199"/>
      <c r="DE87" s="199"/>
      <c r="DF87" s="199"/>
      <c r="DG87" s="199"/>
      <c r="DH87" s="199"/>
      <c r="DI87" s="199"/>
      <c r="DJ87" s="199"/>
    </row>
    <row r="88" spans="1:114" ht="22.5" customHeight="1" thickTop="1">
      <c r="A88" s="492" t="s">
        <v>399</v>
      </c>
      <c r="B88" s="493"/>
      <c r="C88" s="493"/>
      <c r="D88" s="493"/>
      <c r="E88" s="493"/>
      <c r="F88" s="493"/>
      <c r="G88" s="493"/>
      <c r="H88" s="493"/>
      <c r="I88" s="493"/>
      <c r="J88" s="493"/>
      <c r="K88" s="493"/>
      <c r="L88" s="493"/>
      <c r="M88" s="493"/>
      <c r="N88" s="493"/>
      <c r="O88" s="493"/>
      <c r="P88" s="493"/>
      <c r="Q88" s="493"/>
      <c r="R88" s="493"/>
      <c r="S88" s="493"/>
      <c r="T88" s="493"/>
      <c r="U88" s="493"/>
      <c r="V88" s="493"/>
      <c r="W88" s="493"/>
      <c r="X88" s="493"/>
      <c r="Y88" s="493"/>
      <c r="Z88" s="493"/>
      <c r="AA88" s="493"/>
      <c r="AB88" s="493"/>
      <c r="AC88" s="493"/>
      <c r="AD88" s="493"/>
      <c r="AE88" s="493"/>
      <c r="AF88" s="493"/>
      <c r="AG88" s="493"/>
      <c r="AH88" s="493"/>
      <c r="AI88" s="493"/>
      <c r="AJ88" s="493"/>
      <c r="AK88" s="493"/>
      <c r="AL88" s="493"/>
      <c r="AM88" s="493"/>
      <c r="AN88" s="493"/>
      <c r="AO88" s="493"/>
      <c r="AP88" s="493"/>
      <c r="AQ88" s="493"/>
      <c r="AR88" s="493"/>
      <c r="AS88" s="493"/>
      <c r="AT88" s="493"/>
      <c r="AU88" s="493"/>
      <c r="AV88" s="493"/>
      <c r="AW88" s="493"/>
      <c r="AX88" s="493"/>
      <c r="AY88" s="493"/>
      <c r="AZ88" s="493"/>
      <c r="BA88" s="493"/>
      <c r="BB88" s="493"/>
      <c r="BC88" s="493"/>
      <c r="BD88" s="199"/>
      <c r="BE88" s="199"/>
      <c r="BF88" s="199"/>
      <c r="BG88" s="199"/>
      <c r="BH88" s="199"/>
      <c r="BI88" s="199"/>
      <c r="BJ88" s="199"/>
      <c r="BK88" s="199"/>
      <c r="BL88" s="199"/>
      <c r="BM88" s="199"/>
      <c r="BN88" s="199"/>
      <c r="BO88" s="199"/>
      <c r="BP88" s="199"/>
      <c r="BQ88" s="199"/>
      <c r="BR88" s="199"/>
      <c r="BS88" s="199"/>
      <c r="BT88" s="199"/>
      <c r="BU88" s="199"/>
      <c r="BV88" s="199"/>
      <c r="BW88" s="199"/>
      <c r="BX88" s="199"/>
      <c r="BY88" s="199"/>
      <c r="BZ88" s="199"/>
      <c r="CA88" s="199"/>
      <c r="CB88" s="199"/>
      <c r="CC88" s="199"/>
      <c r="CD88" s="199"/>
      <c r="CE88" s="199"/>
      <c r="CF88" s="199"/>
      <c r="CG88" s="199"/>
      <c r="CH88" s="199"/>
      <c r="CI88" s="199"/>
      <c r="CJ88" s="199"/>
      <c r="CK88" s="199"/>
      <c r="CL88" s="199"/>
      <c r="CM88" s="199"/>
      <c r="CN88" s="199"/>
      <c r="CO88" s="199"/>
      <c r="CP88" s="199"/>
      <c r="CQ88" s="199"/>
      <c r="CR88" s="199"/>
      <c r="CS88" s="199"/>
      <c r="CT88" s="199"/>
      <c r="CU88" s="199"/>
      <c r="CV88" s="199"/>
      <c r="CW88" s="199"/>
      <c r="CX88" s="199"/>
      <c r="CY88" s="199"/>
      <c r="CZ88" s="199"/>
      <c r="DA88" s="199"/>
      <c r="DB88" s="199"/>
      <c r="DC88" s="199"/>
      <c r="DD88" s="199"/>
      <c r="DE88" s="199"/>
      <c r="DF88" s="199"/>
      <c r="DG88" s="199"/>
      <c r="DH88" s="199"/>
      <c r="DI88" s="199"/>
      <c r="DJ88" s="199"/>
    </row>
    <row r="89" spans="1:114" ht="22.5" customHeight="1">
      <c r="A89" s="200"/>
      <c r="B89" s="315" t="s">
        <v>347</v>
      </c>
      <c r="C89" s="200"/>
      <c r="D89" s="200"/>
      <c r="E89" s="200"/>
      <c r="F89" s="200"/>
      <c r="G89" s="200"/>
      <c r="H89" s="200"/>
      <c r="I89" s="257">
        <v>6</v>
      </c>
      <c r="J89" s="200">
        <f>I89*30</f>
        <v>180</v>
      </c>
      <c r="K89" s="200"/>
      <c r="L89" s="200"/>
      <c r="M89" s="200"/>
      <c r="N89" s="200"/>
      <c r="O89" s="200">
        <f>J89</f>
        <v>180</v>
      </c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>
        <v>180</v>
      </c>
      <c r="BC89" s="200">
        <v>6</v>
      </c>
      <c r="BD89" s="199"/>
      <c r="BE89" s="199"/>
      <c r="BF89" s="199"/>
      <c r="BG89" s="199"/>
      <c r="BH89" s="199"/>
      <c r="BI89" s="199"/>
      <c r="BJ89" s="199"/>
      <c r="BK89" s="199"/>
      <c r="BL89" s="199"/>
      <c r="BM89" s="199"/>
      <c r="BN89" s="199"/>
      <c r="BO89" s="199"/>
      <c r="BP89" s="199"/>
      <c r="BQ89" s="199"/>
      <c r="BR89" s="199"/>
      <c r="BS89" s="199"/>
      <c r="BT89" s="199"/>
      <c r="BU89" s="199"/>
      <c r="BV89" s="199"/>
      <c r="BW89" s="199"/>
      <c r="BX89" s="199"/>
      <c r="BY89" s="199"/>
      <c r="BZ89" s="199"/>
      <c r="CA89" s="199"/>
      <c r="CB89" s="199"/>
      <c r="CC89" s="199"/>
      <c r="CD89" s="199"/>
      <c r="CE89" s="199"/>
      <c r="CF89" s="199"/>
      <c r="CG89" s="199"/>
      <c r="CH89" s="199"/>
      <c r="CI89" s="199"/>
      <c r="CJ89" s="199"/>
      <c r="CK89" s="199"/>
      <c r="CL89" s="199"/>
      <c r="CM89" s="199"/>
      <c r="CN89" s="199"/>
      <c r="CO89" s="199"/>
      <c r="CP89" s="199"/>
      <c r="CQ89" s="199"/>
      <c r="CR89" s="199"/>
      <c r="CS89" s="199"/>
      <c r="CT89" s="199"/>
      <c r="CU89" s="199"/>
      <c r="CV89" s="199"/>
      <c r="CW89" s="199"/>
      <c r="CX89" s="199"/>
      <c r="CY89" s="199"/>
      <c r="CZ89" s="199"/>
      <c r="DA89" s="199"/>
      <c r="DB89" s="199"/>
      <c r="DC89" s="199"/>
      <c r="DD89" s="199"/>
      <c r="DE89" s="199"/>
      <c r="DF89" s="199"/>
      <c r="DG89" s="199"/>
      <c r="DH89" s="199"/>
      <c r="DI89" s="199"/>
      <c r="DJ89" s="199"/>
    </row>
    <row r="90" spans="1:114" ht="22.5" customHeight="1" thickBot="1">
      <c r="A90" s="316"/>
      <c r="B90" s="287"/>
      <c r="C90" s="201"/>
      <c r="D90" s="201"/>
      <c r="E90" s="201"/>
      <c r="F90" s="201"/>
      <c r="G90" s="201"/>
      <c r="H90" s="201"/>
      <c r="I90" s="257"/>
      <c r="J90" s="200"/>
      <c r="K90" s="200"/>
      <c r="L90" s="201"/>
      <c r="M90" s="201"/>
      <c r="N90" s="201"/>
      <c r="O90" s="201"/>
      <c r="P90" s="201"/>
      <c r="Q90" s="201"/>
      <c r="R90" s="201"/>
      <c r="S90" s="201"/>
      <c r="T90" s="201"/>
      <c r="U90" s="201"/>
      <c r="V90" s="201"/>
      <c r="W90" s="201"/>
      <c r="X90" s="201"/>
      <c r="Y90" s="201"/>
      <c r="Z90" s="201"/>
      <c r="AA90" s="201"/>
      <c r="AB90" s="201"/>
      <c r="AC90" s="201"/>
      <c r="AD90" s="201"/>
      <c r="AE90" s="201"/>
      <c r="AF90" s="201"/>
      <c r="AG90" s="201"/>
      <c r="AH90" s="201"/>
      <c r="AI90" s="201"/>
      <c r="AJ90" s="201"/>
      <c r="AK90" s="201"/>
      <c r="AL90" s="201"/>
      <c r="AM90" s="201"/>
      <c r="AN90" s="201"/>
      <c r="AO90" s="201"/>
      <c r="AP90" s="201"/>
      <c r="AQ90" s="201"/>
      <c r="AR90" s="201"/>
      <c r="AS90" s="201"/>
      <c r="AT90" s="201"/>
      <c r="AU90" s="201"/>
      <c r="AV90" s="201"/>
      <c r="AW90" s="201"/>
      <c r="AX90" s="201"/>
      <c r="AY90" s="201"/>
      <c r="AZ90" s="201"/>
      <c r="BA90" s="201"/>
      <c r="BB90" s="201"/>
      <c r="BC90" s="201"/>
      <c r="BD90" s="199"/>
      <c r="BE90" s="199"/>
      <c r="BF90" s="199"/>
      <c r="BG90" s="199"/>
      <c r="BH90" s="199"/>
      <c r="BI90" s="199"/>
      <c r="BJ90" s="199"/>
      <c r="BK90" s="199"/>
      <c r="BL90" s="199"/>
      <c r="BM90" s="199"/>
      <c r="BN90" s="199"/>
      <c r="BO90" s="199"/>
      <c r="BP90" s="199"/>
      <c r="BQ90" s="199"/>
      <c r="BR90" s="199"/>
      <c r="BS90" s="199"/>
      <c r="BT90" s="199"/>
      <c r="BU90" s="199"/>
      <c r="BV90" s="199"/>
      <c r="BW90" s="199"/>
      <c r="BX90" s="199"/>
      <c r="BY90" s="199"/>
      <c r="BZ90" s="199"/>
      <c r="CA90" s="199"/>
      <c r="CB90" s="199"/>
      <c r="CC90" s="199"/>
      <c r="CD90" s="199"/>
      <c r="CE90" s="199"/>
      <c r="CF90" s="199"/>
      <c r="CG90" s="199"/>
      <c r="CH90" s="199"/>
      <c r="CI90" s="199"/>
      <c r="CJ90" s="199"/>
      <c r="CK90" s="199"/>
      <c r="CL90" s="199"/>
      <c r="CM90" s="199"/>
      <c r="CN90" s="199"/>
      <c r="CO90" s="199"/>
      <c r="CP90" s="199"/>
      <c r="CQ90" s="199"/>
      <c r="CR90" s="199"/>
      <c r="CS90" s="199"/>
      <c r="CT90" s="199"/>
      <c r="CU90" s="199"/>
      <c r="CV90" s="199"/>
      <c r="CW90" s="199"/>
      <c r="CX90" s="199"/>
      <c r="CY90" s="199"/>
      <c r="CZ90" s="199"/>
      <c r="DA90" s="199"/>
      <c r="DB90" s="199"/>
      <c r="DC90" s="199"/>
      <c r="DD90" s="199"/>
      <c r="DE90" s="199"/>
      <c r="DF90" s="199"/>
      <c r="DG90" s="199"/>
      <c r="DH90" s="199"/>
      <c r="DI90" s="199"/>
      <c r="DJ90" s="199"/>
    </row>
    <row r="91" spans="1:114" ht="22.5" customHeight="1" thickBot="1" thickTop="1">
      <c r="A91" s="483" t="s">
        <v>407</v>
      </c>
      <c r="B91" s="484"/>
      <c r="C91" s="285"/>
      <c r="D91" s="285"/>
      <c r="E91" s="285">
        <f>SUM(E89:E90)</f>
        <v>0</v>
      </c>
      <c r="F91" s="285">
        <f>SUM(F89:F90)</f>
        <v>0</v>
      </c>
      <c r="G91" s="285">
        <f>SUM(G89:G90)</f>
        <v>0</v>
      </c>
      <c r="H91" s="285"/>
      <c r="I91" s="285">
        <f aca="true" t="shared" si="19" ref="I91:BC91">SUM(I89:I90)</f>
        <v>6</v>
      </c>
      <c r="J91" s="285">
        <f t="shared" si="19"/>
        <v>180</v>
      </c>
      <c r="K91" s="285">
        <f t="shared" si="19"/>
        <v>0</v>
      </c>
      <c r="L91" s="285">
        <f t="shared" si="19"/>
        <v>0</v>
      </c>
      <c r="M91" s="285">
        <f t="shared" si="19"/>
        <v>0</v>
      </c>
      <c r="N91" s="285">
        <f t="shared" si="19"/>
        <v>0</v>
      </c>
      <c r="O91" s="285">
        <f t="shared" si="19"/>
        <v>180</v>
      </c>
      <c r="P91" s="285">
        <f t="shared" si="19"/>
        <v>0</v>
      </c>
      <c r="Q91" s="285">
        <f t="shared" si="19"/>
        <v>0</v>
      </c>
      <c r="R91" s="285">
        <f t="shared" si="19"/>
        <v>0</v>
      </c>
      <c r="S91" s="285">
        <f t="shared" si="19"/>
        <v>0</v>
      </c>
      <c r="T91" s="285">
        <f t="shared" si="19"/>
        <v>0</v>
      </c>
      <c r="U91" s="285">
        <f t="shared" si="19"/>
        <v>0</v>
      </c>
      <c r="V91" s="285">
        <f t="shared" si="19"/>
        <v>0</v>
      </c>
      <c r="W91" s="285">
        <f t="shared" si="19"/>
        <v>0</v>
      </c>
      <c r="X91" s="285">
        <f t="shared" si="19"/>
        <v>0</v>
      </c>
      <c r="Y91" s="285">
        <f t="shared" si="19"/>
        <v>0</v>
      </c>
      <c r="Z91" s="285">
        <f t="shared" si="19"/>
        <v>0</v>
      </c>
      <c r="AA91" s="285">
        <f t="shared" si="19"/>
        <v>0</v>
      </c>
      <c r="AB91" s="285">
        <f t="shared" si="19"/>
        <v>0</v>
      </c>
      <c r="AC91" s="285">
        <f t="shared" si="19"/>
        <v>0</v>
      </c>
      <c r="AD91" s="285">
        <f t="shared" si="19"/>
        <v>0</v>
      </c>
      <c r="AE91" s="285">
        <f t="shared" si="19"/>
        <v>0</v>
      </c>
      <c r="AF91" s="285">
        <f t="shared" si="19"/>
        <v>0</v>
      </c>
      <c r="AG91" s="285">
        <f t="shared" si="19"/>
        <v>0</v>
      </c>
      <c r="AH91" s="285">
        <f t="shared" si="19"/>
        <v>0</v>
      </c>
      <c r="AI91" s="285">
        <f t="shared" si="19"/>
        <v>0</v>
      </c>
      <c r="AJ91" s="285">
        <f t="shared" si="19"/>
        <v>0</v>
      </c>
      <c r="AK91" s="285">
        <f t="shared" si="19"/>
        <v>0</v>
      </c>
      <c r="AL91" s="285">
        <f t="shared" si="19"/>
        <v>0</v>
      </c>
      <c r="AM91" s="285">
        <f t="shared" si="19"/>
        <v>0</v>
      </c>
      <c r="AN91" s="285">
        <f t="shared" si="19"/>
        <v>0</v>
      </c>
      <c r="AO91" s="285">
        <f t="shared" si="19"/>
        <v>0</v>
      </c>
      <c r="AP91" s="285">
        <f t="shared" si="19"/>
        <v>0</v>
      </c>
      <c r="AQ91" s="285">
        <f t="shared" si="19"/>
        <v>0</v>
      </c>
      <c r="AR91" s="285">
        <f t="shared" si="19"/>
        <v>0</v>
      </c>
      <c r="AS91" s="285">
        <f t="shared" si="19"/>
        <v>0</v>
      </c>
      <c r="AT91" s="285">
        <f t="shared" si="19"/>
        <v>0</v>
      </c>
      <c r="AU91" s="285">
        <f t="shared" si="19"/>
        <v>0</v>
      </c>
      <c r="AV91" s="285">
        <f t="shared" si="19"/>
        <v>0</v>
      </c>
      <c r="AW91" s="285">
        <f t="shared" si="19"/>
        <v>0</v>
      </c>
      <c r="AX91" s="285">
        <f t="shared" si="19"/>
        <v>0</v>
      </c>
      <c r="AY91" s="285">
        <f t="shared" si="19"/>
        <v>0</v>
      </c>
      <c r="AZ91" s="285">
        <f t="shared" si="19"/>
        <v>0</v>
      </c>
      <c r="BA91" s="285">
        <f t="shared" si="19"/>
        <v>0</v>
      </c>
      <c r="BB91" s="285">
        <f t="shared" si="19"/>
        <v>180</v>
      </c>
      <c r="BC91" s="285">
        <f t="shared" si="19"/>
        <v>6</v>
      </c>
      <c r="BD91" s="199"/>
      <c r="BE91" s="199"/>
      <c r="BF91" s="199"/>
      <c r="BG91" s="199"/>
      <c r="BH91" s="199"/>
      <c r="BI91" s="199"/>
      <c r="BJ91" s="199"/>
      <c r="BK91" s="199"/>
      <c r="BL91" s="199"/>
      <c r="BM91" s="199"/>
      <c r="BN91" s="199"/>
      <c r="BO91" s="199"/>
      <c r="BP91" s="199"/>
      <c r="BQ91" s="199"/>
      <c r="BR91" s="199"/>
      <c r="BS91" s="199"/>
      <c r="BT91" s="199"/>
      <c r="BU91" s="199"/>
      <c r="BV91" s="199"/>
      <c r="BW91" s="199"/>
      <c r="BX91" s="199"/>
      <c r="BY91" s="199"/>
      <c r="BZ91" s="199"/>
      <c r="CA91" s="199"/>
      <c r="CB91" s="199"/>
      <c r="CC91" s="199"/>
      <c r="CD91" s="199"/>
      <c r="CE91" s="199"/>
      <c r="CF91" s="199"/>
      <c r="CG91" s="199"/>
      <c r="CH91" s="199"/>
      <c r="CI91" s="199"/>
      <c r="CJ91" s="199"/>
      <c r="CK91" s="199"/>
      <c r="CL91" s="199"/>
      <c r="CM91" s="199"/>
      <c r="CN91" s="199"/>
      <c r="CO91" s="199"/>
      <c r="CP91" s="199"/>
      <c r="CQ91" s="199"/>
      <c r="CR91" s="199"/>
      <c r="CS91" s="199"/>
      <c r="CT91" s="199"/>
      <c r="CU91" s="199"/>
      <c r="CV91" s="199"/>
      <c r="CW91" s="199"/>
      <c r="CX91" s="199"/>
      <c r="CY91" s="199"/>
      <c r="CZ91" s="199"/>
      <c r="DA91" s="199"/>
      <c r="DB91" s="199"/>
      <c r="DC91" s="199"/>
      <c r="DD91" s="199"/>
      <c r="DE91" s="199"/>
      <c r="DF91" s="199"/>
      <c r="DG91" s="199"/>
      <c r="DH91" s="199"/>
      <c r="DI91" s="199"/>
      <c r="DJ91" s="199"/>
    </row>
    <row r="92" spans="1:114" ht="22.5" customHeight="1" thickBot="1" thickTop="1">
      <c r="A92" s="483" t="s">
        <v>400</v>
      </c>
      <c r="B92" s="484"/>
      <c r="C92" s="254">
        <f>C47+C80+C87+C91</f>
        <v>31</v>
      </c>
      <c r="D92" s="254">
        <f>D47+D80+D87+D91</f>
        <v>22</v>
      </c>
      <c r="E92" s="254">
        <f>E47+E80+E87+E91</f>
        <v>4</v>
      </c>
      <c r="F92" s="254">
        <f>F47+F80+F87+F91</f>
        <v>0</v>
      </c>
      <c r="G92" s="254">
        <f>G47+G80+G87+G91</f>
        <v>29</v>
      </c>
      <c r="H92" s="254"/>
      <c r="I92" s="254">
        <f>I31+I46+I60+I79+I87+I91</f>
        <v>240</v>
      </c>
      <c r="J92" s="254">
        <f aca="true" t="shared" si="20" ref="J92:BC92">J47+J80+J87+J91</f>
        <v>7200</v>
      </c>
      <c r="K92" s="254">
        <f t="shared" si="20"/>
        <v>1910</v>
      </c>
      <c r="L92" s="254">
        <f t="shared" si="20"/>
        <v>1028</v>
      </c>
      <c r="M92" s="254">
        <f t="shared" si="20"/>
        <v>202</v>
      </c>
      <c r="N92" s="254">
        <f t="shared" si="20"/>
        <v>650</v>
      </c>
      <c r="O92" s="254">
        <f t="shared" si="20"/>
        <v>5290</v>
      </c>
      <c r="P92" s="254">
        <f t="shared" si="20"/>
        <v>128</v>
      </c>
      <c r="Q92" s="254">
        <f t="shared" si="20"/>
        <v>30</v>
      </c>
      <c r="R92" s="254">
        <f t="shared" si="20"/>
        <v>92</v>
      </c>
      <c r="S92" s="254">
        <f t="shared" si="20"/>
        <v>620</v>
      </c>
      <c r="T92" s="254">
        <f t="shared" si="20"/>
        <v>29</v>
      </c>
      <c r="U92" s="254">
        <f t="shared" si="20"/>
        <v>116</v>
      </c>
      <c r="V92" s="254">
        <f t="shared" si="20"/>
        <v>56</v>
      </c>
      <c r="W92" s="254">
        <f t="shared" si="20"/>
        <v>68</v>
      </c>
      <c r="X92" s="254">
        <f t="shared" si="20"/>
        <v>690</v>
      </c>
      <c r="Y92" s="254">
        <f t="shared" si="20"/>
        <v>31</v>
      </c>
      <c r="Z92" s="254">
        <f t="shared" si="20"/>
        <v>136</v>
      </c>
      <c r="AA92" s="254">
        <f t="shared" si="20"/>
        <v>44</v>
      </c>
      <c r="AB92" s="254">
        <f t="shared" si="20"/>
        <v>90</v>
      </c>
      <c r="AC92" s="254">
        <f t="shared" si="20"/>
        <v>660</v>
      </c>
      <c r="AD92" s="254">
        <f t="shared" si="20"/>
        <v>31</v>
      </c>
      <c r="AE92" s="254">
        <f t="shared" si="20"/>
        <v>104</v>
      </c>
      <c r="AF92" s="254">
        <f t="shared" si="20"/>
        <v>44</v>
      </c>
      <c r="AG92" s="254">
        <f t="shared" si="20"/>
        <v>72</v>
      </c>
      <c r="AH92" s="254">
        <f t="shared" si="20"/>
        <v>650</v>
      </c>
      <c r="AI92" s="254">
        <f t="shared" si="20"/>
        <v>29</v>
      </c>
      <c r="AJ92" s="254">
        <f t="shared" si="20"/>
        <v>144</v>
      </c>
      <c r="AK92" s="254">
        <f t="shared" si="20"/>
        <v>14</v>
      </c>
      <c r="AL92" s="254">
        <f t="shared" si="20"/>
        <v>102</v>
      </c>
      <c r="AM92" s="254">
        <f t="shared" si="20"/>
        <v>640</v>
      </c>
      <c r="AN92" s="254">
        <f t="shared" si="20"/>
        <v>30</v>
      </c>
      <c r="AO92" s="254">
        <f t="shared" si="20"/>
        <v>144</v>
      </c>
      <c r="AP92" s="254">
        <f t="shared" si="20"/>
        <v>0</v>
      </c>
      <c r="AQ92" s="254">
        <f t="shared" si="20"/>
        <v>86</v>
      </c>
      <c r="AR92" s="254">
        <f t="shared" si="20"/>
        <v>670</v>
      </c>
      <c r="AS92" s="254">
        <f t="shared" si="20"/>
        <v>30</v>
      </c>
      <c r="AT92" s="254">
        <f t="shared" si="20"/>
        <v>160</v>
      </c>
      <c r="AU92" s="254">
        <f t="shared" si="20"/>
        <v>0</v>
      </c>
      <c r="AV92" s="254">
        <f t="shared" si="20"/>
        <v>100</v>
      </c>
      <c r="AW92" s="254">
        <f t="shared" si="20"/>
        <v>640</v>
      </c>
      <c r="AX92" s="254">
        <f t="shared" si="20"/>
        <v>30</v>
      </c>
      <c r="AY92" s="254">
        <f t="shared" si="20"/>
        <v>120</v>
      </c>
      <c r="AZ92" s="254">
        <f t="shared" si="20"/>
        <v>0</v>
      </c>
      <c r="BA92" s="254">
        <f t="shared" si="20"/>
        <v>60</v>
      </c>
      <c r="BB92" s="254">
        <f t="shared" si="20"/>
        <v>720</v>
      </c>
      <c r="BC92" s="254">
        <f t="shared" si="20"/>
        <v>30</v>
      </c>
      <c r="BD92" s="199"/>
      <c r="BE92" s="199"/>
      <c r="BF92" s="199"/>
      <c r="BG92" s="199"/>
      <c r="BH92" s="199"/>
      <c r="BI92" s="199"/>
      <c r="BJ92" s="199"/>
      <c r="BK92" s="199"/>
      <c r="BL92" s="199"/>
      <c r="BM92" s="199"/>
      <c r="BN92" s="199"/>
      <c r="BO92" s="199"/>
      <c r="BP92" s="199"/>
      <c r="BQ92" s="199"/>
      <c r="BR92" s="199"/>
      <c r="BS92" s="199"/>
      <c r="BT92" s="199"/>
      <c r="BU92" s="199"/>
      <c r="BV92" s="199"/>
      <c r="BW92" s="199"/>
      <c r="BX92" s="199"/>
      <c r="BY92" s="199"/>
      <c r="BZ92" s="199"/>
      <c r="CA92" s="199"/>
      <c r="CB92" s="199"/>
      <c r="CC92" s="199"/>
      <c r="CD92" s="199"/>
      <c r="CE92" s="199"/>
      <c r="CF92" s="199"/>
      <c r="CG92" s="199"/>
      <c r="CH92" s="199"/>
      <c r="CI92" s="199"/>
      <c r="CJ92" s="199"/>
      <c r="CK92" s="199"/>
      <c r="CL92" s="199"/>
      <c r="CM92" s="199"/>
      <c r="CN92" s="199"/>
      <c r="CO92" s="199"/>
      <c r="CP92" s="199"/>
      <c r="CQ92" s="199"/>
      <c r="CR92" s="199"/>
      <c r="CS92" s="199"/>
      <c r="CT92" s="199"/>
      <c r="CU92" s="199"/>
      <c r="CV92" s="199"/>
      <c r="CW92" s="199"/>
      <c r="CX92" s="199"/>
      <c r="CY92" s="199"/>
      <c r="CZ92" s="199"/>
      <c r="DA92" s="199"/>
      <c r="DB92" s="199"/>
      <c r="DC92" s="199"/>
      <c r="DD92" s="199"/>
      <c r="DE92" s="199"/>
      <c r="DF92" s="199"/>
      <c r="DG92" s="199"/>
      <c r="DH92" s="199"/>
      <c r="DI92" s="199"/>
      <c r="DJ92" s="199"/>
    </row>
    <row r="93" spans="1:114" ht="36" customHeight="1" thickBot="1" thickTop="1">
      <c r="A93" s="259"/>
      <c r="B93" s="317"/>
      <c r="C93" s="301"/>
      <c r="D93" s="259"/>
      <c r="E93" s="259"/>
      <c r="F93" s="302"/>
      <c r="G93" s="302"/>
      <c r="H93" s="259"/>
      <c r="I93" s="259"/>
      <c r="J93" s="259"/>
      <c r="K93" s="489" t="s">
        <v>408</v>
      </c>
      <c r="L93" s="490"/>
      <c r="M93" s="490"/>
      <c r="N93" s="490"/>
      <c r="O93" s="491"/>
      <c r="P93" s="485">
        <f>P92+Q92+R92</f>
        <v>250</v>
      </c>
      <c r="Q93" s="485"/>
      <c r="R93" s="485"/>
      <c r="S93" s="485"/>
      <c r="T93" s="485"/>
      <c r="U93" s="485">
        <f>U31+V31+W31+U46+V46+W46+U60+V60+W60+U79+V79+W79</f>
        <v>240</v>
      </c>
      <c r="V93" s="485"/>
      <c r="W93" s="485"/>
      <c r="X93" s="485"/>
      <c r="Y93" s="485"/>
      <c r="Z93" s="485">
        <f>Z31+AA31+AB31+Z46+AA46+AB46+Z60+AA60+AB60+Z79+AA79+AB79</f>
        <v>270</v>
      </c>
      <c r="AA93" s="485"/>
      <c r="AB93" s="485"/>
      <c r="AC93" s="485"/>
      <c r="AD93" s="485"/>
      <c r="AE93" s="485">
        <f>AE92+AF92+AG92</f>
        <v>220</v>
      </c>
      <c r="AF93" s="485"/>
      <c r="AG93" s="485"/>
      <c r="AH93" s="485"/>
      <c r="AI93" s="485"/>
      <c r="AJ93" s="485">
        <f>AJ31+AK31+AL31+AJ46+AK46+AL46+AJ60+AK60+AL60+AJ79+AK79+AL79</f>
        <v>260</v>
      </c>
      <c r="AK93" s="485"/>
      <c r="AL93" s="485"/>
      <c r="AM93" s="485"/>
      <c r="AN93" s="485"/>
      <c r="AO93" s="485">
        <f>AO31+AP31+AQ31+AO46+AP46+AQ46+AO60+AP60+AQ60+AO79+AP79+AQ79</f>
        <v>230</v>
      </c>
      <c r="AP93" s="485"/>
      <c r="AQ93" s="485"/>
      <c r="AR93" s="485"/>
      <c r="AS93" s="485"/>
      <c r="AT93" s="485">
        <f>AT31+AU31+AV31+AT46+AU46+AV46+AT60+AU60+AV60+AT79+AU79+AV79</f>
        <v>260</v>
      </c>
      <c r="AU93" s="485"/>
      <c r="AV93" s="485"/>
      <c r="AW93" s="485"/>
      <c r="AX93" s="485"/>
      <c r="AY93" s="485">
        <f>AY31+AZ31+BA31+AY46+AZ46+BA46+AY60+AZ60+BA60+AY79+AZ79+BA79</f>
        <v>180</v>
      </c>
      <c r="AZ93" s="485"/>
      <c r="BA93" s="485"/>
      <c r="BB93" s="485"/>
      <c r="BC93" s="485"/>
      <c r="BD93" s="318"/>
      <c r="BE93" s="199"/>
      <c r="BF93" s="199"/>
      <c r="BG93" s="199"/>
      <c r="BH93" s="199"/>
      <c r="BI93" s="199"/>
      <c r="BJ93" s="199"/>
      <c r="BK93" s="199"/>
      <c r="BL93" s="199"/>
      <c r="BM93" s="199"/>
      <c r="BN93" s="199"/>
      <c r="BO93" s="199"/>
      <c r="BP93" s="199"/>
      <c r="BQ93" s="199"/>
      <c r="BR93" s="199"/>
      <c r="BS93" s="199"/>
      <c r="BT93" s="199"/>
      <c r="BU93" s="199"/>
      <c r="BV93" s="199"/>
      <c r="BW93" s="199"/>
      <c r="BX93" s="199"/>
      <c r="BY93" s="199"/>
      <c r="BZ93" s="199"/>
      <c r="CA93" s="199"/>
      <c r="CB93" s="199"/>
      <c r="CC93" s="199"/>
      <c r="CD93" s="199"/>
      <c r="CE93" s="199"/>
      <c r="CF93" s="199"/>
      <c r="CG93" s="199"/>
      <c r="CH93" s="199"/>
      <c r="CI93" s="199"/>
      <c r="CJ93" s="199"/>
      <c r="CK93" s="199"/>
      <c r="CL93" s="199"/>
      <c r="CM93" s="199"/>
      <c r="CN93" s="199"/>
      <c r="CO93" s="199"/>
      <c r="CP93" s="199"/>
      <c r="CQ93" s="199"/>
      <c r="CR93" s="199"/>
      <c r="CS93" s="199"/>
      <c r="CT93" s="199"/>
      <c r="CU93" s="199"/>
      <c r="CV93" s="199"/>
      <c r="CW93" s="199"/>
      <c r="CX93" s="199"/>
      <c r="CY93" s="199"/>
      <c r="CZ93" s="199"/>
      <c r="DA93" s="199"/>
      <c r="DB93" s="199"/>
      <c r="DC93" s="199"/>
      <c r="DD93" s="199"/>
      <c r="DE93" s="199"/>
      <c r="DF93" s="199"/>
      <c r="DG93" s="199"/>
      <c r="DH93" s="199"/>
      <c r="DI93" s="199"/>
      <c r="DJ93" s="199"/>
    </row>
    <row r="94" spans="1:114" ht="27.75" customHeight="1" thickBot="1" thickTop="1">
      <c r="A94" s="269"/>
      <c r="B94" s="303"/>
      <c r="C94" s="269"/>
      <c r="D94" s="269"/>
      <c r="E94" s="269"/>
      <c r="F94" s="269"/>
      <c r="G94" s="269"/>
      <c r="H94" s="269"/>
      <c r="I94" s="269"/>
      <c r="J94" s="319"/>
      <c r="K94" s="486" t="s">
        <v>409</v>
      </c>
      <c r="L94" s="487"/>
      <c r="M94" s="487"/>
      <c r="N94" s="487"/>
      <c r="O94" s="488"/>
      <c r="P94" s="469">
        <v>4</v>
      </c>
      <c r="Q94" s="469"/>
      <c r="R94" s="469"/>
      <c r="S94" s="469"/>
      <c r="T94" s="469"/>
      <c r="U94" s="469">
        <v>4</v>
      </c>
      <c r="V94" s="469"/>
      <c r="W94" s="469"/>
      <c r="X94" s="469"/>
      <c r="Y94" s="469"/>
      <c r="Z94" s="469">
        <v>4</v>
      </c>
      <c r="AA94" s="469"/>
      <c r="AB94" s="469"/>
      <c r="AC94" s="469"/>
      <c r="AD94" s="469"/>
      <c r="AE94" s="469">
        <v>4</v>
      </c>
      <c r="AF94" s="469"/>
      <c r="AG94" s="469"/>
      <c r="AH94" s="469"/>
      <c r="AI94" s="469"/>
      <c r="AJ94" s="469">
        <v>4</v>
      </c>
      <c r="AK94" s="469"/>
      <c r="AL94" s="469"/>
      <c r="AM94" s="469"/>
      <c r="AN94" s="469"/>
      <c r="AO94" s="469">
        <v>4</v>
      </c>
      <c r="AP94" s="469"/>
      <c r="AQ94" s="469"/>
      <c r="AR94" s="469"/>
      <c r="AS94" s="469"/>
      <c r="AT94" s="469">
        <v>4</v>
      </c>
      <c r="AU94" s="469"/>
      <c r="AV94" s="469"/>
      <c r="AW94" s="469"/>
      <c r="AX94" s="469"/>
      <c r="AY94" s="469">
        <v>3</v>
      </c>
      <c r="AZ94" s="469"/>
      <c r="BA94" s="469"/>
      <c r="BB94" s="469"/>
      <c r="BC94" s="469"/>
      <c r="BD94" s="318">
        <f aca="true" t="shared" si="21" ref="BD94:BD99">SUM(P94:BC94)</f>
        <v>31</v>
      </c>
      <c r="BE94" s="199"/>
      <c r="BF94" s="199"/>
      <c r="BG94" s="199"/>
      <c r="BH94" s="199"/>
      <c r="BI94" s="199"/>
      <c r="BJ94" s="199"/>
      <c r="BK94" s="199"/>
      <c r="BL94" s="199"/>
      <c r="BM94" s="199"/>
      <c r="BN94" s="199"/>
      <c r="BO94" s="199"/>
      <c r="BP94" s="199"/>
      <c r="BQ94" s="199"/>
      <c r="BR94" s="199"/>
      <c r="BS94" s="199"/>
      <c r="BT94" s="199"/>
      <c r="BU94" s="199"/>
      <c r="BV94" s="199"/>
      <c r="BW94" s="199"/>
      <c r="BX94" s="199"/>
      <c r="BY94" s="199"/>
      <c r="BZ94" s="199"/>
      <c r="CA94" s="199"/>
      <c r="CB94" s="199"/>
      <c r="CC94" s="199"/>
      <c r="CD94" s="199"/>
      <c r="CE94" s="199"/>
      <c r="CF94" s="199"/>
      <c r="CG94" s="199"/>
      <c r="CH94" s="199"/>
      <c r="CI94" s="199"/>
      <c r="CJ94" s="199"/>
      <c r="CK94" s="199"/>
      <c r="CL94" s="199"/>
      <c r="CM94" s="199"/>
      <c r="CN94" s="199"/>
      <c r="CO94" s="199"/>
      <c r="CP94" s="199"/>
      <c r="CQ94" s="199"/>
      <c r="CR94" s="199"/>
      <c r="CS94" s="199"/>
      <c r="CT94" s="199"/>
      <c r="CU94" s="199"/>
      <c r="CV94" s="199"/>
      <c r="CW94" s="199"/>
      <c r="CX94" s="199"/>
      <c r="CY94" s="199"/>
      <c r="CZ94" s="199"/>
      <c r="DA94" s="199"/>
      <c r="DB94" s="199"/>
      <c r="DC94" s="199"/>
      <c r="DD94" s="199"/>
      <c r="DE94" s="199"/>
      <c r="DF94" s="199"/>
      <c r="DG94" s="199"/>
      <c r="DH94" s="199"/>
      <c r="DI94" s="199"/>
      <c r="DJ94" s="199"/>
    </row>
    <row r="95" spans="1:114" ht="27.75" customHeight="1" thickBot="1" thickTop="1">
      <c r="A95" s="269"/>
      <c r="B95" s="303"/>
      <c r="C95" s="269"/>
      <c r="D95" s="320"/>
      <c r="E95" s="320"/>
      <c r="F95" s="320"/>
      <c r="G95" s="320"/>
      <c r="H95" s="320"/>
      <c r="I95" s="320"/>
      <c r="J95" s="320"/>
      <c r="K95" s="486" t="s">
        <v>410</v>
      </c>
      <c r="L95" s="487"/>
      <c r="M95" s="487"/>
      <c r="N95" s="487"/>
      <c r="O95" s="488"/>
      <c r="P95" s="469">
        <v>3</v>
      </c>
      <c r="Q95" s="469"/>
      <c r="R95" s="469"/>
      <c r="S95" s="469"/>
      <c r="T95" s="469"/>
      <c r="U95" s="469">
        <v>3</v>
      </c>
      <c r="V95" s="469"/>
      <c r="W95" s="469"/>
      <c r="X95" s="469"/>
      <c r="Y95" s="469"/>
      <c r="Z95" s="469">
        <v>3</v>
      </c>
      <c r="AA95" s="469"/>
      <c r="AB95" s="469"/>
      <c r="AC95" s="469"/>
      <c r="AD95" s="469"/>
      <c r="AE95" s="469">
        <v>4</v>
      </c>
      <c r="AF95" s="469"/>
      <c r="AG95" s="469"/>
      <c r="AH95" s="469"/>
      <c r="AI95" s="469"/>
      <c r="AJ95" s="469">
        <v>3</v>
      </c>
      <c r="AK95" s="469"/>
      <c r="AL95" s="469"/>
      <c r="AM95" s="469"/>
      <c r="AN95" s="469"/>
      <c r="AO95" s="469">
        <v>2</v>
      </c>
      <c r="AP95" s="469"/>
      <c r="AQ95" s="469"/>
      <c r="AR95" s="469"/>
      <c r="AS95" s="469"/>
      <c r="AT95" s="469">
        <v>2</v>
      </c>
      <c r="AU95" s="469"/>
      <c r="AV95" s="469"/>
      <c r="AW95" s="469"/>
      <c r="AX95" s="469"/>
      <c r="AY95" s="469">
        <v>2</v>
      </c>
      <c r="AZ95" s="469"/>
      <c r="BA95" s="469"/>
      <c r="BB95" s="469"/>
      <c r="BC95" s="469"/>
      <c r="BD95" s="318">
        <f t="shared" si="21"/>
        <v>22</v>
      </c>
      <c r="BE95" s="199"/>
      <c r="BF95" s="199"/>
      <c r="BG95" s="199"/>
      <c r="BH95" s="199"/>
      <c r="BI95" s="199"/>
      <c r="BJ95" s="199"/>
      <c r="BK95" s="199"/>
      <c r="BL95" s="199"/>
      <c r="BM95" s="199"/>
      <c r="BN95" s="199"/>
      <c r="BO95" s="199"/>
      <c r="BP95" s="199"/>
      <c r="BQ95" s="199"/>
      <c r="BR95" s="199"/>
      <c r="BS95" s="199"/>
      <c r="BT95" s="199"/>
      <c r="BU95" s="199"/>
      <c r="BV95" s="199"/>
      <c r="BW95" s="199"/>
      <c r="BX95" s="199"/>
      <c r="BY95" s="199"/>
      <c r="BZ95" s="199"/>
      <c r="CA95" s="199"/>
      <c r="CB95" s="199"/>
      <c r="CC95" s="199"/>
      <c r="CD95" s="199"/>
      <c r="CE95" s="199"/>
      <c r="CF95" s="199"/>
      <c r="CG95" s="199"/>
      <c r="CH95" s="199"/>
      <c r="CI95" s="199"/>
      <c r="CJ95" s="199"/>
      <c r="CK95" s="199"/>
      <c r="CL95" s="199"/>
      <c r="CM95" s="199"/>
      <c r="CN95" s="199"/>
      <c r="CO95" s="199"/>
      <c r="CP95" s="199"/>
      <c r="CQ95" s="199"/>
      <c r="CR95" s="199"/>
      <c r="CS95" s="199"/>
      <c r="CT95" s="199"/>
      <c r="CU95" s="199"/>
      <c r="CV95" s="199"/>
      <c r="CW95" s="199"/>
      <c r="CX95" s="199"/>
      <c r="CY95" s="199"/>
      <c r="CZ95" s="199"/>
      <c r="DA95" s="199"/>
      <c r="DB95" s="199"/>
      <c r="DC95" s="199"/>
      <c r="DD95" s="199"/>
      <c r="DE95" s="199"/>
      <c r="DF95" s="199"/>
      <c r="DG95" s="199"/>
      <c r="DH95" s="199"/>
      <c r="DI95" s="199"/>
      <c r="DJ95" s="199"/>
    </row>
    <row r="96" spans="1:114" ht="27.75" customHeight="1" thickBot="1" thickTop="1">
      <c r="A96" s="269"/>
      <c r="B96" s="303"/>
      <c r="C96" s="269"/>
      <c r="D96" s="269"/>
      <c r="E96" s="269"/>
      <c r="F96" s="269"/>
      <c r="G96" s="269"/>
      <c r="H96" s="269"/>
      <c r="I96" s="269"/>
      <c r="J96" s="269"/>
      <c r="K96" s="486" t="s">
        <v>411</v>
      </c>
      <c r="L96" s="487"/>
      <c r="M96" s="487"/>
      <c r="N96" s="487"/>
      <c r="O96" s="488"/>
      <c r="P96" s="469"/>
      <c r="Q96" s="469"/>
      <c r="R96" s="469"/>
      <c r="S96" s="469"/>
      <c r="T96" s="469"/>
      <c r="U96" s="469">
        <v>1</v>
      </c>
      <c r="V96" s="469"/>
      <c r="W96" s="469"/>
      <c r="X96" s="469"/>
      <c r="Y96" s="469"/>
      <c r="Z96" s="469">
        <v>1</v>
      </c>
      <c r="AA96" s="469"/>
      <c r="AB96" s="469"/>
      <c r="AC96" s="469"/>
      <c r="AD96" s="469"/>
      <c r="AE96" s="469"/>
      <c r="AF96" s="469"/>
      <c r="AG96" s="469"/>
      <c r="AH96" s="469"/>
      <c r="AI96" s="469"/>
      <c r="AJ96" s="469">
        <v>1</v>
      </c>
      <c r="AK96" s="469"/>
      <c r="AL96" s="469"/>
      <c r="AM96" s="469"/>
      <c r="AN96" s="469"/>
      <c r="AO96" s="469">
        <v>1</v>
      </c>
      <c r="AP96" s="469"/>
      <c r="AQ96" s="469"/>
      <c r="AR96" s="469"/>
      <c r="AS96" s="469"/>
      <c r="AT96" s="469"/>
      <c r="AU96" s="469"/>
      <c r="AV96" s="469"/>
      <c r="AW96" s="469"/>
      <c r="AX96" s="469"/>
      <c r="AY96" s="469"/>
      <c r="AZ96" s="469"/>
      <c r="BA96" s="469"/>
      <c r="BB96" s="469"/>
      <c r="BC96" s="469"/>
      <c r="BD96" s="318">
        <f t="shared" si="21"/>
        <v>4</v>
      </c>
      <c r="BE96" s="199"/>
      <c r="BF96" s="199"/>
      <c r="BG96" s="199"/>
      <c r="BH96" s="199"/>
      <c r="BI96" s="199"/>
      <c r="BJ96" s="199"/>
      <c r="BK96" s="199"/>
      <c r="BL96" s="199"/>
      <c r="BM96" s="199"/>
      <c r="BN96" s="199"/>
      <c r="BO96" s="199"/>
      <c r="BP96" s="199"/>
      <c r="BQ96" s="199"/>
      <c r="BR96" s="199"/>
      <c r="BS96" s="199"/>
      <c r="BT96" s="199"/>
      <c r="BU96" s="199"/>
      <c r="BV96" s="199"/>
      <c r="BW96" s="199"/>
      <c r="BX96" s="199"/>
      <c r="BY96" s="199"/>
      <c r="BZ96" s="199"/>
      <c r="CA96" s="199"/>
      <c r="CB96" s="199"/>
      <c r="CC96" s="199"/>
      <c r="CD96" s="199"/>
      <c r="CE96" s="199"/>
      <c r="CF96" s="199"/>
      <c r="CG96" s="199"/>
      <c r="CH96" s="199"/>
      <c r="CI96" s="199"/>
      <c r="CJ96" s="199"/>
      <c r="CK96" s="199"/>
      <c r="CL96" s="199"/>
      <c r="CM96" s="199"/>
      <c r="CN96" s="199"/>
      <c r="CO96" s="199"/>
      <c r="CP96" s="199"/>
      <c r="CQ96" s="199"/>
      <c r="CR96" s="199"/>
      <c r="CS96" s="199"/>
      <c r="CT96" s="199"/>
      <c r="CU96" s="199"/>
      <c r="CV96" s="199"/>
      <c r="CW96" s="199"/>
      <c r="CX96" s="199"/>
      <c r="CY96" s="199"/>
      <c r="CZ96" s="199"/>
      <c r="DA96" s="199"/>
      <c r="DB96" s="199"/>
      <c r="DC96" s="199"/>
      <c r="DD96" s="199"/>
      <c r="DE96" s="199"/>
      <c r="DF96" s="199"/>
      <c r="DG96" s="199"/>
      <c r="DH96" s="199"/>
      <c r="DI96" s="199"/>
      <c r="DJ96" s="199"/>
    </row>
    <row r="97" spans="1:114" ht="27.75" customHeight="1" thickBot="1" thickTop="1">
      <c r="A97" s="269"/>
      <c r="B97" s="303"/>
      <c r="C97" s="269"/>
      <c r="D97" s="269"/>
      <c r="E97" s="269"/>
      <c r="F97" s="269"/>
      <c r="G97" s="269"/>
      <c r="H97" s="269"/>
      <c r="I97" s="269"/>
      <c r="J97" s="269"/>
      <c r="K97" s="486" t="s">
        <v>412</v>
      </c>
      <c r="L97" s="487"/>
      <c r="M97" s="487"/>
      <c r="N97" s="487"/>
      <c r="O97" s="488"/>
      <c r="P97" s="469"/>
      <c r="Q97" s="469"/>
      <c r="R97" s="469"/>
      <c r="S97" s="469"/>
      <c r="T97" s="469"/>
      <c r="U97" s="469"/>
      <c r="V97" s="469"/>
      <c r="W97" s="469"/>
      <c r="X97" s="469"/>
      <c r="Y97" s="469"/>
      <c r="Z97" s="469"/>
      <c r="AA97" s="469"/>
      <c r="AB97" s="469"/>
      <c r="AC97" s="469"/>
      <c r="AD97" s="469"/>
      <c r="AE97" s="469"/>
      <c r="AF97" s="469"/>
      <c r="AG97" s="469"/>
      <c r="AH97" s="469"/>
      <c r="AI97" s="469"/>
      <c r="AJ97" s="469"/>
      <c r="AK97" s="469"/>
      <c r="AL97" s="469"/>
      <c r="AM97" s="469"/>
      <c r="AN97" s="469"/>
      <c r="AO97" s="469"/>
      <c r="AP97" s="469"/>
      <c r="AQ97" s="469"/>
      <c r="AR97" s="469"/>
      <c r="AS97" s="469"/>
      <c r="AT97" s="469"/>
      <c r="AU97" s="469"/>
      <c r="AV97" s="469"/>
      <c r="AW97" s="469"/>
      <c r="AX97" s="469"/>
      <c r="AY97" s="469"/>
      <c r="AZ97" s="469"/>
      <c r="BA97" s="469"/>
      <c r="BB97" s="469"/>
      <c r="BC97" s="469"/>
      <c r="BD97" s="318">
        <f t="shared" si="21"/>
        <v>0</v>
      </c>
      <c r="BE97" s="199"/>
      <c r="BF97" s="199"/>
      <c r="BG97" s="199"/>
      <c r="BH97" s="199"/>
      <c r="BI97" s="199"/>
      <c r="BJ97" s="199"/>
      <c r="BK97" s="199"/>
      <c r="BL97" s="199"/>
      <c r="BM97" s="199"/>
      <c r="BN97" s="199"/>
      <c r="BO97" s="199"/>
      <c r="BP97" s="199"/>
      <c r="BQ97" s="199"/>
      <c r="BR97" s="199"/>
      <c r="BS97" s="199"/>
      <c r="BT97" s="199"/>
      <c r="BU97" s="199"/>
      <c r="BV97" s="199"/>
      <c r="BW97" s="199"/>
      <c r="BX97" s="199"/>
      <c r="BY97" s="199"/>
      <c r="BZ97" s="199"/>
      <c r="CA97" s="199"/>
      <c r="CB97" s="199"/>
      <c r="CC97" s="199"/>
      <c r="CD97" s="199"/>
      <c r="CE97" s="199"/>
      <c r="CF97" s="199"/>
      <c r="CG97" s="199"/>
      <c r="CH97" s="199"/>
      <c r="CI97" s="199"/>
      <c r="CJ97" s="199"/>
      <c r="CK97" s="199"/>
      <c r="CL97" s="199"/>
      <c r="CM97" s="199"/>
      <c r="CN97" s="199"/>
      <c r="CO97" s="199"/>
      <c r="CP97" s="199"/>
      <c r="CQ97" s="199"/>
      <c r="CR97" s="199"/>
      <c r="CS97" s="199"/>
      <c r="CT97" s="199"/>
      <c r="CU97" s="199"/>
      <c r="CV97" s="199"/>
      <c r="CW97" s="199"/>
      <c r="CX97" s="199"/>
      <c r="CY97" s="199"/>
      <c r="CZ97" s="199"/>
      <c r="DA97" s="199"/>
      <c r="DB97" s="199"/>
      <c r="DC97" s="199"/>
      <c r="DD97" s="199"/>
      <c r="DE97" s="199"/>
      <c r="DF97" s="199"/>
      <c r="DG97" s="199"/>
      <c r="DH97" s="199"/>
      <c r="DI97" s="199"/>
      <c r="DJ97" s="199"/>
    </row>
    <row r="98" spans="1:114" ht="39" customHeight="1" thickBot="1" thickTop="1">
      <c r="A98" s="269"/>
      <c r="B98" s="303"/>
      <c r="C98" s="269"/>
      <c r="D98" s="269"/>
      <c r="E98" s="269"/>
      <c r="F98" s="269"/>
      <c r="G98" s="269"/>
      <c r="H98" s="269"/>
      <c r="I98" s="269"/>
      <c r="J98" s="269"/>
      <c r="K98" s="494" t="s">
        <v>413</v>
      </c>
      <c r="L98" s="495"/>
      <c r="M98" s="495"/>
      <c r="N98" s="495"/>
      <c r="O98" s="496"/>
      <c r="P98" s="469">
        <v>4</v>
      </c>
      <c r="Q98" s="469"/>
      <c r="R98" s="469"/>
      <c r="S98" s="469"/>
      <c r="T98" s="469"/>
      <c r="U98" s="469">
        <v>2</v>
      </c>
      <c r="V98" s="469"/>
      <c r="W98" s="469"/>
      <c r="X98" s="469"/>
      <c r="Y98" s="469"/>
      <c r="Z98" s="469">
        <v>4</v>
      </c>
      <c r="AA98" s="469"/>
      <c r="AB98" s="469"/>
      <c r="AC98" s="469"/>
      <c r="AD98" s="469"/>
      <c r="AE98" s="469">
        <v>4</v>
      </c>
      <c r="AF98" s="469"/>
      <c r="AG98" s="469"/>
      <c r="AH98" s="469"/>
      <c r="AI98" s="469"/>
      <c r="AJ98" s="469">
        <v>4</v>
      </c>
      <c r="AK98" s="469"/>
      <c r="AL98" s="469"/>
      <c r="AM98" s="469"/>
      <c r="AN98" s="469"/>
      <c r="AO98" s="469">
        <v>4</v>
      </c>
      <c r="AP98" s="469"/>
      <c r="AQ98" s="469"/>
      <c r="AR98" s="469"/>
      <c r="AS98" s="469"/>
      <c r="AT98" s="469">
        <v>4</v>
      </c>
      <c r="AU98" s="469"/>
      <c r="AV98" s="469"/>
      <c r="AW98" s="469"/>
      <c r="AX98" s="469"/>
      <c r="AY98" s="469">
        <v>3</v>
      </c>
      <c r="AZ98" s="469"/>
      <c r="BA98" s="469"/>
      <c r="BB98" s="469"/>
      <c r="BC98" s="469"/>
      <c r="BD98" s="318">
        <f t="shared" si="21"/>
        <v>29</v>
      </c>
      <c r="BE98" s="199"/>
      <c r="BF98" s="199"/>
      <c r="BG98" s="199"/>
      <c r="BH98" s="199"/>
      <c r="BI98" s="199"/>
      <c r="BJ98" s="199"/>
      <c r="BK98" s="199"/>
      <c r="BL98" s="199"/>
      <c r="BM98" s="199"/>
      <c r="BN98" s="199"/>
      <c r="BO98" s="199"/>
      <c r="BP98" s="199"/>
      <c r="BQ98" s="199"/>
      <c r="BR98" s="199"/>
      <c r="BS98" s="199"/>
      <c r="BT98" s="199"/>
      <c r="BU98" s="199"/>
      <c r="BV98" s="199"/>
      <c r="BW98" s="199"/>
      <c r="BX98" s="199"/>
      <c r="BY98" s="199"/>
      <c r="BZ98" s="199"/>
      <c r="CA98" s="199"/>
      <c r="CB98" s="199"/>
      <c r="CC98" s="199"/>
      <c r="CD98" s="199"/>
      <c r="CE98" s="199"/>
      <c r="CF98" s="199"/>
      <c r="CG98" s="199"/>
      <c r="CH98" s="199"/>
      <c r="CI98" s="199"/>
      <c r="CJ98" s="199"/>
      <c r="CK98" s="199"/>
      <c r="CL98" s="199"/>
      <c r="CM98" s="199"/>
      <c r="CN98" s="199"/>
      <c r="CO98" s="199"/>
      <c r="CP98" s="199"/>
      <c r="CQ98" s="199"/>
      <c r="CR98" s="199"/>
      <c r="CS98" s="199"/>
      <c r="CT98" s="199"/>
      <c r="CU98" s="199"/>
      <c r="CV98" s="199"/>
      <c r="CW98" s="199"/>
      <c r="CX98" s="199"/>
      <c r="CY98" s="199"/>
      <c r="CZ98" s="199"/>
      <c r="DA98" s="199"/>
      <c r="DB98" s="199"/>
      <c r="DC98" s="199"/>
      <c r="DD98" s="199"/>
      <c r="DE98" s="199"/>
      <c r="DF98" s="199"/>
      <c r="DG98" s="199"/>
      <c r="DH98" s="199"/>
      <c r="DI98" s="199"/>
      <c r="DJ98" s="199"/>
    </row>
    <row r="99" spans="1:114" ht="42" customHeight="1" thickBot="1" thickTop="1">
      <c r="A99" s="269"/>
      <c r="B99" s="321"/>
      <c r="C99" s="269"/>
      <c r="D99" s="269"/>
      <c r="E99" s="269"/>
      <c r="F99" s="269"/>
      <c r="G99" s="269"/>
      <c r="H99" s="269"/>
      <c r="I99" s="269"/>
      <c r="J99" s="269"/>
      <c r="K99" s="478" t="s">
        <v>415</v>
      </c>
      <c r="L99" s="479"/>
      <c r="M99" s="479"/>
      <c r="N99" s="479"/>
      <c r="O99" s="480"/>
      <c r="P99" s="469"/>
      <c r="Q99" s="469"/>
      <c r="R99" s="469"/>
      <c r="S99" s="469"/>
      <c r="T99" s="469"/>
      <c r="U99" s="469"/>
      <c r="V99" s="469"/>
      <c r="W99" s="469"/>
      <c r="X99" s="469"/>
      <c r="Y99" s="469"/>
      <c r="Z99" s="469"/>
      <c r="AA99" s="469"/>
      <c r="AB99" s="469"/>
      <c r="AC99" s="469"/>
      <c r="AD99" s="469"/>
      <c r="AE99" s="469"/>
      <c r="AF99" s="469"/>
      <c r="AG99" s="469"/>
      <c r="AH99" s="469"/>
      <c r="AI99" s="469"/>
      <c r="AJ99" s="469"/>
      <c r="AK99" s="469"/>
      <c r="AL99" s="469"/>
      <c r="AM99" s="469"/>
      <c r="AN99" s="469"/>
      <c r="AO99" s="469"/>
      <c r="AP99" s="469"/>
      <c r="AQ99" s="469"/>
      <c r="AR99" s="469"/>
      <c r="AS99" s="469"/>
      <c r="AT99" s="469"/>
      <c r="AU99" s="469"/>
      <c r="AV99" s="469"/>
      <c r="AW99" s="469"/>
      <c r="AX99" s="469"/>
      <c r="AY99" s="469"/>
      <c r="AZ99" s="469"/>
      <c r="BA99" s="469"/>
      <c r="BB99" s="469"/>
      <c r="BC99" s="469"/>
      <c r="BD99" s="318">
        <f t="shared" si="21"/>
        <v>0</v>
      </c>
      <c r="BE99" s="199"/>
      <c r="BF99" s="199"/>
      <c r="BG99" s="199"/>
      <c r="BH99" s="199"/>
      <c r="BI99" s="199"/>
      <c r="BJ99" s="199"/>
      <c r="BK99" s="199"/>
      <c r="BL99" s="199"/>
      <c r="BM99" s="199"/>
      <c r="BN99" s="199"/>
      <c r="BO99" s="199"/>
      <c r="BP99" s="199"/>
      <c r="BQ99" s="199"/>
      <c r="BR99" s="199"/>
      <c r="BS99" s="199"/>
      <c r="BT99" s="199"/>
      <c r="BU99" s="199"/>
      <c r="BV99" s="199"/>
      <c r="BW99" s="199"/>
      <c r="BX99" s="199"/>
      <c r="BY99" s="199"/>
      <c r="BZ99" s="199"/>
      <c r="CA99" s="199"/>
      <c r="CB99" s="199"/>
      <c r="CC99" s="199"/>
      <c r="CD99" s="199"/>
      <c r="CE99" s="199"/>
      <c r="CF99" s="199"/>
      <c r="CG99" s="199"/>
      <c r="CH99" s="199"/>
      <c r="CI99" s="199"/>
      <c r="CJ99" s="199"/>
      <c r="CK99" s="199"/>
      <c r="CL99" s="199"/>
      <c r="CM99" s="199"/>
      <c r="CN99" s="199"/>
      <c r="CO99" s="199"/>
      <c r="CP99" s="199"/>
      <c r="CQ99" s="199"/>
      <c r="CR99" s="199"/>
      <c r="CS99" s="199"/>
      <c r="CT99" s="199"/>
      <c r="CU99" s="199"/>
      <c r="CV99" s="199"/>
      <c r="CW99" s="199"/>
      <c r="CX99" s="199"/>
      <c r="CY99" s="199"/>
      <c r="CZ99" s="199"/>
      <c r="DA99" s="199"/>
      <c r="DB99" s="199"/>
      <c r="DC99" s="199"/>
      <c r="DD99" s="199"/>
      <c r="DE99" s="199"/>
      <c r="DF99" s="199"/>
      <c r="DG99" s="199"/>
      <c r="DH99" s="199"/>
      <c r="DI99" s="199"/>
      <c r="DJ99" s="199"/>
    </row>
    <row r="100" spans="1:114" ht="20.25" customHeight="1" thickTop="1">
      <c r="A100" s="202"/>
      <c r="B100" s="214" t="s">
        <v>416</v>
      </c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  <c r="X100" s="214"/>
      <c r="Y100" s="214"/>
      <c r="Z100" s="214"/>
      <c r="AA100" s="214"/>
      <c r="AB100" s="214"/>
      <c r="AC100" s="214"/>
      <c r="AD100" s="214"/>
      <c r="AE100" s="214"/>
      <c r="AF100" s="214"/>
      <c r="AG100" s="214"/>
      <c r="AH100" s="214"/>
      <c r="AI100" s="214"/>
      <c r="AJ100" s="214"/>
      <c r="AK100" s="214"/>
      <c r="AL100" s="214"/>
      <c r="AM100" s="214"/>
      <c r="AN100" s="214"/>
      <c r="AO100" s="214"/>
      <c r="AP100" s="214"/>
      <c r="AQ100" s="214"/>
      <c r="AR100" s="214"/>
      <c r="AS100" s="214"/>
      <c r="AT100" s="214"/>
      <c r="AU100" s="214"/>
      <c r="AV100" s="214"/>
      <c r="AW100" s="214"/>
      <c r="AX100" s="214"/>
      <c r="AY100" s="214"/>
      <c r="AZ100" s="214"/>
      <c r="BA100" s="214"/>
      <c r="BB100" s="214"/>
      <c r="BC100" s="214"/>
      <c r="BD100" s="199"/>
      <c r="BE100" s="199"/>
      <c r="BF100" s="199"/>
      <c r="BG100" s="199"/>
      <c r="BH100" s="199"/>
      <c r="BI100" s="199"/>
      <c r="BJ100" s="199"/>
      <c r="BK100" s="199"/>
      <c r="BL100" s="199"/>
      <c r="BM100" s="199"/>
      <c r="BN100" s="199"/>
      <c r="BO100" s="199"/>
      <c r="BP100" s="199"/>
      <c r="BQ100" s="199"/>
      <c r="BR100" s="199"/>
      <c r="BS100" s="199"/>
      <c r="BT100" s="199"/>
      <c r="BU100" s="199"/>
      <c r="BV100" s="199"/>
      <c r="BW100" s="199"/>
      <c r="BX100" s="199"/>
      <c r="BY100" s="199"/>
      <c r="BZ100" s="199"/>
      <c r="CA100" s="199"/>
      <c r="CB100" s="199"/>
      <c r="CC100" s="199"/>
      <c r="CD100" s="199"/>
      <c r="CE100" s="199"/>
      <c r="CF100" s="199"/>
      <c r="CG100" s="199"/>
      <c r="CH100" s="199"/>
      <c r="CI100" s="199"/>
      <c r="CJ100" s="199"/>
      <c r="CK100" s="199"/>
      <c r="CL100" s="199"/>
      <c r="CM100" s="199"/>
      <c r="CN100" s="199"/>
      <c r="CO100" s="199"/>
      <c r="CP100" s="199"/>
      <c r="CQ100" s="199"/>
      <c r="CR100" s="199"/>
      <c r="CS100" s="199"/>
      <c r="CT100" s="199"/>
      <c r="CU100" s="199"/>
      <c r="CV100" s="199"/>
      <c r="CW100" s="199"/>
      <c r="CX100" s="199"/>
      <c r="CY100" s="199"/>
      <c r="CZ100" s="199"/>
      <c r="DA100" s="199"/>
      <c r="DB100" s="199"/>
      <c r="DC100" s="199"/>
      <c r="DD100" s="199"/>
      <c r="DE100" s="199"/>
      <c r="DF100" s="199"/>
      <c r="DG100" s="199"/>
      <c r="DH100" s="199"/>
      <c r="DI100" s="199"/>
      <c r="DJ100" s="199"/>
    </row>
    <row r="101" spans="1:114" ht="18.75">
      <c r="A101" s="202"/>
      <c r="B101" s="214" t="s">
        <v>420</v>
      </c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  <c r="R101" s="214"/>
      <c r="S101" s="214"/>
      <c r="T101" s="214"/>
      <c r="U101" s="214"/>
      <c r="V101" s="214"/>
      <c r="W101" s="214"/>
      <c r="X101" s="214"/>
      <c r="Y101" s="214"/>
      <c r="Z101" s="214"/>
      <c r="AA101" s="214"/>
      <c r="AB101" s="214"/>
      <c r="AC101" s="214"/>
      <c r="AD101" s="214"/>
      <c r="AE101" s="214"/>
      <c r="AF101" s="214"/>
      <c r="AG101" s="214"/>
      <c r="AH101" s="214"/>
      <c r="AI101" s="214"/>
      <c r="AJ101" s="214"/>
      <c r="AK101" s="214"/>
      <c r="AL101" s="214"/>
      <c r="AM101" s="214"/>
      <c r="AN101" s="214"/>
      <c r="AO101" s="214"/>
      <c r="AP101" s="214"/>
      <c r="AQ101" s="214"/>
      <c r="AR101" s="214"/>
      <c r="AS101" s="214"/>
      <c r="AT101" s="214"/>
      <c r="AU101" s="214"/>
      <c r="AV101" s="214"/>
      <c r="AW101" s="214"/>
      <c r="AX101" s="214"/>
      <c r="AY101" s="214"/>
      <c r="AZ101" s="214"/>
      <c r="BA101" s="214"/>
      <c r="BB101" s="214"/>
      <c r="BC101" s="214"/>
      <c r="BD101" s="199"/>
      <c r="BE101" s="199"/>
      <c r="BF101" s="199"/>
      <c r="BG101" s="199"/>
      <c r="BH101" s="199"/>
      <c r="BI101" s="199"/>
      <c r="BJ101" s="199"/>
      <c r="BK101" s="199"/>
      <c r="BL101" s="199"/>
      <c r="BM101" s="199"/>
      <c r="BN101" s="199"/>
      <c r="BO101" s="199"/>
      <c r="BP101" s="199"/>
      <c r="BQ101" s="199"/>
      <c r="BR101" s="199"/>
      <c r="BS101" s="199"/>
      <c r="BT101" s="199"/>
      <c r="BU101" s="199"/>
      <c r="BV101" s="199"/>
      <c r="BW101" s="199"/>
      <c r="BX101" s="199"/>
      <c r="BY101" s="199"/>
      <c r="BZ101" s="199"/>
      <c r="CA101" s="199"/>
      <c r="CB101" s="199"/>
      <c r="CC101" s="199"/>
      <c r="CD101" s="199"/>
      <c r="CE101" s="199"/>
      <c r="CF101" s="199"/>
      <c r="CG101" s="199"/>
      <c r="CH101" s="199"/>
      <c r="CI101" s="199"/>
      <c r="CJ101" s="199"/>
      <c r="CK101" s="199"/>
      <c r="CL101" s="199"/>
      <c r="CM101" s="199"/>
      <c r="CN101" s="199"/>
      <c r="CO101" s="199"/>
      <c r="CP101" s="199"/>
      <c r="CQ101" s="199"/>
      <c r="CR101" s="199"/>
      <c r="CS101" s="199"/>
      <c r="CT101" s="199"/>
      <c r="CU101" s="199"/>
      <c r="CV101" s="199"/>
      <c r="CW101" s="199"/>
      <c r="CX101" s="199"/>
      <c r="CY101" s="199"/>
      <c r="CZ101" s="199"/>
      <c r="DA101" s="199"/>
      <c r="DB101" s="199"/>
      <c r="DC101" s="199"/>
      <c r="DD101" s="199"/>
      <c r="DE101" s="199"/>
      <c r="DF101" s="199"/>
      <c r="DG101" s="199"/>
      <c r="DH101" s="199"/>
      <c r="DI101" s="199"/>
      <c r="DJ101" s="199"/>
    </row>
    <row r="102" spans="1:114" ht="18.75">
      <c r="A102" s="202"/>
      <c r="B102" s="214" t="s">
        <v>417</v>
      </c>
      <c r="C102" s="214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214"/>
      <c r="Y102" s="214"/>
      <c r="Z102" s="214"/>
      <c r="AA102" s="214"/>
      <c r="AB102" s="214"/>
      <c r="AC102" s="214"/>
      <c r="AD102" s="214"/>
      <c r="AE102" s="214"/>
      <c r="AF102" s="214"/>
      <c r="AG102" s="214"/>
      <c r="AH102" s="214"/>
      <c r="AI102" s="214"/>
      <c r="AJ102" s="214"/>
      <c r="AK102" s="214"/>
      <c r="AL102" s="214"/>
      <c r="AM102" s="214"/>
      <c r="AN102" s="214"/>
      <c r="AO102" s="214"/>
      <c r="AP102" s="214"/>
      <c r="AQ102" s="214"/>
      <c r="AR102" s="214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214"/>
      <c r="BC102" s="214"/>
      <c r="BD102" s="199"/>
      <c r="BE102" s="199"/>
      <c r="BF102" s="199"/>
      <c r="BG102" s="199"/>
      <c r="BH102" s="199"/>
      <c r="BI102" s="199"/>
      <c r="BJ102" s="199"/>
      <c r="BK102" s="199"/>
      <c r="BL102" s="199"/>
      <c r="BM102" s="199"/>
      <c r="BN102" s="199"/>
      <c r="BO102" s="199"/>
      <c r="BP102" s="199"/>
      <c r="BQ102" s="199"/>
      <c r="BR102" s="199"/>
      <c r="BS102" s="199"/>
      <c r="BT102" s="199"/>
      <c r="BU102" s="199"/>
      <c r="BV102" s="199"/>
      <c r="BW102" s="199"/>
      <c r="BX102" s="199"/>
      <c r="BY102" s="199"/>
      <c r="BZ102" s="199"/>
      <c r="CA102" s="199"/>
      <c r="CB102" s="199"/>
      <c r="CC102" s="199"/>
      <c r="CD102" s="199"/>
      <c r="CE102" s="199"/>
      <c r="CF102" s="199"/>
      <c r="CG102" s="199"/>
      <c r="CH102" s="199"/>
      <c r="CI102" s="199"/>
      <c r="CJ102" s="199"/>
      <c r="CK102" s="199"/>
      <c r="CL102" s="199"/>
      <c r="CM102" s="199"/>
      <c r="CN102" s="199"/>
      <c r="CO102" s="199"/>
      <c r="CP102" s="199"/>
      <c r="CQ102" s="199"/>
      <c r="CR102" s="199"/>
      <c r="CS102" s="199"/>
      <c r="CT102" s="199"/>
      <c r="CU102" s="199"/>
      <c r="CV102" s="199"/>
      <c r="CW102" s="199"/>
      <c r="CX102" s="199"/>
      <c r="CY102" s="199"/>
      <c r="CZ102" s="199"/>
      <c r="DA102" s="199"/>
      <c r="DB102" s="199"/>
      <c r="DC102" s="199"/>
      <c r="DD102" s="199"/>
      <c r="DE102" s="199"/>
      <c r="DF102" s="199"/>
      <c r="DG102" s="199"/>
      <c r="DH102" s="199"/>
      <c r="DI102" s="199"/>
      <c r="DJ102" s="199"/>
    </row>
    <row r="103" spans="1:114" ht="18.75">
      <c r="A103" s="202"/>
      <c r="B103" s="214" t="s">
        <v>420</v>
      </c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214"/>
      <c r="X103" s="214"/>
      <c r="Y103" s="214"/>
      <c r="Z103" s="214"/>
      <c r="AA103" s="214"/>
      <c r="AB103" s="214"/>
      <c r="AC103" s="214"/>
      <c r="AD103" s="214"/>
      <c r="AE103" s="214"/>
      <c r="AF103" s="214"/>
      <c r="AG103" s="214"/>
      <c r="AH103" s="214"/>
      <c r="AI103" s="214"/>
      <c r="AJ103" s="214"/>
      <c r="AK103" s="214"/>
      <c r="AL103" s="214"/>
      <c r="AM103" s="214"/>
      <c r="AN103" s="214"/>
      <c r="AO103" s="214"/>
      <c r="AP103" s="214"/>
      <c r="AQ103" s="214"/>
      <c r="AR103" s="214"/>
      <c r="AS103" s="214"/>
      <c r="AT103" s="214"/>
      <c r="AU103" s="214"/>
      <c r="AV103" s="214"/>
      <c r="AW103" s="214"/>
      <c r="AX103" s="214"/>
      <c r="AY103" s="214"/>
      <c r="AZ103" s="214"/>
      <c r="BA103" s="214"/>
      <c r="BB103" s="214"/>
      <c r="BC103" s="214"/>
      <c r="BD103" s="199"/>
      <c r="BE103" s="199"/>
      <c r="BF103" s="199"/>
      <c r="BG103" s="199"/>
      <c r="BH103" s="199"/>
      <c r="BI103" s="199"/>
      <c r="BJ103" s="199"/>
      <c r="BK103" s="199"/>
      <c r="BL103" s="199"/>
      <c r="BM103" s="199"/>
      <c r="BN103" s="199"/>
      <c r="BO103" s="199"/>
      <c r="BP103" s="199"/>
      <c r="BQ103" s="199"/>
      <c r="BR103" s="199"/>
      <c r="BS103" s="199"/>
      <c r="BT103" s="199"/>
      <c r="BU103" s="199"/>
      <c r="BV103" s="199"/>
      <c r="BW103" s="199"/>
      <c r="BX103" s="199"/>
      <c r="BY103" s="199"/>
      <c r="BZ103" s="199"/>
      <c r="CA103" s="199"/>
      <c r="CB103" s="199"/>
      <c r="CC103" s="199"/>
      <c r="CD103" s="199"/>
      <c r="CE103" s="199"/>
      <c r="CF103" s="199"/>
      <c r="CG103" s="199"/>
      <c r="CH103" s="199"/>
      <c r="CI103" s="199"/>
      <c r="CJ103" s="199"/>
      <c r="CK103" s="199"/>
      <c r="CL103" s="199"/>
      <c r="CM103" s="199"/>
      <c r="CN103" s="199"/>
      <c r="CO103" s="199"/>
      <c r="CP103" s="199"/>
      <c r="CQ103" s="199"/>
      <c r="CR103" s="199"/>
      <c r="CS103" s="199"/>
      <c r="CT103" s="199"/>
      <c r="CU103" s="199"/>
      <c r="CV103" s="199"/>
      <c r="CW103" s="199"/>
      <c r="CX103" s="199"/>
      <c r="CY103" s="199"/>
      <c r="CZ103" s="199"/>
      <c r="DA103" s="199"/>
      <c r="DB103" s="199"/>
      <c r="DC103" s="199"/>
      <c r="DD103" s="199"/>
      <c r="DE103" s="199"/>
      <c r="DF103" s="199"/>
      <c r="DG103" s="199"/>
      <c r="DH103" s="199"/>
      <c r="DI103" s="199"/>
      <c r="DJ103" s="199"/>
    </row>
    <row r="104" spans="1:114" ht="18.75">
      <c r="A104" s="202"/>
      <c r="B104" s="214" t="s">
        <v>418</v>
      </c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/>
      <c r="AB104" s="214"/>
      <c r="AC104" s="214"/>
      <c r="AD104" s="214"/>
      <c r="AE104" s="214"/>
      <c r="AF104" s="214"/>
      <c r="AG104" s="214"/>
      <c r="AH104" s="214"/>
      <c r="AI104" s="214"/>
      <c r="AJ104" s="214"/>
      <c r="AK104" s="214"/>
      <c r="AL104" s="214"/>
      <c r="AM104" s="214"/>
      <c r="AN104" s="214"/>
      <c r="AO104" s="214"/>
      <c r="AP104" s="214"/>
      <c r="AQ104" s="214"/>
      <c r="AR104" s="214"/>
      <c r="AS104" s="214"/>
      <c r="AT104" s="214"/>
      <c r="AU104" s="214"/>
      <c r="AV104" s="214"/>
      <c r="AW104" s="214"/>
      <c r="AX104" s="214"/>
      <c r="AY104" s="214"/>
      <c r="AZ104" s="214"/>
      <c r="BA104" s="214"/>
      <c r="BB104" s="214"/>
      <c r="BC104" s="214"/>
      <c r="BD104" s="199"/>
      <c r="BE104" s="199"/>
      <c r="BF104" s="199"/>
      <c r="BG104" s="199"/>
      <c r="BH104" s="199"/>
      <c r="BI104" s="199"/>
      <c r="BJ104" s="199"/>
      <c r="BK104" s="199"/>
      <c r="BL104" s="199"/>
      <c r="BM104" s="199"/>
      <c r="BN104" s="199"/>
      <c r="BO104" s="199"/>
      <c r="BP104" s="199"/>
      <c r="BQ104" s="199"/>
      <c r="BR104" s="199"/>
      <c r="BS104" s="199"/>
      <c r="BT104" s="199"/>
      <c r="BU104" s="199"/>
      <c r="BV104" s="199"/>
      <c r="BW104" s="199"/>
      <c r="BX104" s="199"/>
      <c r="BY104" s="199"/>
      <c r="BZ104" s="199"/>
      <c r="CA104" s="199"/>
      <c r="CB104" s="199"/>
      <c r="CC104" s="199"/>
      <c r="CD104" s="199"/>
      <c r="CE104" s="199"/>
      <c r="CF104" s="199"/>
      <c r="CG104" s="199"/>
      <c r="CH104" s="199"/>
      <c r="CI104" s="199"/>
      <c r="CJ104" s="199"/>
      <c r="CK104" s="199"/>
      <c r="CL104" s="199"/>
      <c r="CM104" s="199"/>
      <c r="CN104" s="199"/>
      <c r="CO104" s="199"/>
      <c r="CP104" s="199"/>
      <c r="CQ104" s="199"/>
      <c r="CR104" s="199"/>
      <c r="CS104" s="199"/>
      <c r="CT104" s="199"/>
      <c r="CU104" s="199"/>
      <c r="CV104" s="199"/>
      <c r="CW104" s="199"/>
      <c r="CX104" s="199"/>
      <c r="CY104" s="199"/>
      <c r="CZ104" s="199"/>
      <c r="DA104" s="199"/>
      <c r="DB104" s="199"/>
      <c r="DC104" s="199"/>
      <c r="DD104" s="199"/>
      <c r="DE104" s="199"/>
      <c r="DF104" s="199"/>
      <c r="DG104" s="199"/>
      <c r="DH104" s="199"/>
      <c r="DI104" s="199"/>
      <c r="DJ104" s="199"/>
    </row>
    <row r="105" spans="1:114" ht="18.75">
      <c r="A105" s="202"/>
      <c r="B105" s="214" t="s">
        <v>420</v>
      </c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14"/>
      <c r="X105" s="214"/>
      <c r="Y105" s="214"/>
      <c r="Z105" s="214"/>
      <c r="AA105" s="214"/>
      <c r="AB105" s="214"/>
      <c r="AC105" s="214"/>
      <c r="AD105" s="214"/>
      <c r="AE105" s="214"/>
      <c r="AF105" s="214"/>
      <c r="AG105" s="214"/>
      <c r="AH105" s="214"/>
      <c r="AI105" s="214"/>
      <c r="AJ105" s="214"/>
      <c r="AK105" s="214"/>
      <c r="AL105" s="214"/>
      <c r="AM105" s="214"/>
      <c r="AN105" s="214"/>
      <c r="AO105" s="214"/>
      <c r="AP105" s="214"/>
      <c r="AQ105" s="214"/>
      <c r="AR105" s="214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214"/>
      <c r="BC105" s="214"/>
      <c r="BD105" s="199"/>
      <c r="BE105" s="199"/>
      <c r="BF105" s="199"/>
      <c r="BG105" s="199"/>
      <c r="BH105" s="199"/>
      <c r="BI105" s="199"/>
      <c r="BJ105" s="199"/>
      <c r="BK105" s="199"/>
      <c r="BL105" s="199"/>
      <c r="BM105" s="199"/>
      <c r="BN105" s="199"/>
      <c r="BO105" s="199"/>
      <c r="BP105" s="199"/>
      <c r="BQ105" s="199"/>
      <c r="BR105" s="199"/>
      <c r="BS105" s="199"/>
      <c r="BT105" s="199"/>
      <c r="BU105" s="199"/>
      <c r="BV105" s="199"/>
      <c r="BW105" s="199"/>
      <c r="BX105" s="199"/>
      <c r="BY105" s="199"/>
      <c r="BZ105" s="199"/>
      <c r="CA105" s="199"/>
      <c r="CB105" s="199"/>
      <c r="CC105" s="199"/>
      <c r="CD105" s="199"/>
      <c r="CE105" s="199"/>
      <c r="CF105" s="199"/>
      <c r="CG105" s="199"/>
      <c r="CH105" s="199"/>
      <c r="CI105" s="199"/>
      <c r="CJ105" s="199"/>
      <c r="CK105" s="199"/>
      <c r="CL105" s="199"/>
      <c r="CM105" s="199"/>
      <c r="CN105" s="199"/>
      <c r="CO105" s="199"/>
      <c r="CP105" s="199"/>
      <c r="CQ105" s="199"/>
      <c r="CR105" s="199"/>
      <c r="CS105" s="199"/>
      <c r="CT105" s="199"/>
      <c r="CU105" s="199"/>
      <c r="CV105" s="199"/>
      <c r="CW105" s="199"/>
      <c r="CX105" s="199"/>
      <c r="CY105" s="199"/>
      <c r="CZ105" s="199"/>
      <c r="DA105" s="199"/>
      <c r="DB105" s="199"/>
      <c r="DC105" s="199"/>
      <c r="DD105" s="199"/>
      <c r="DE105" s="199"/>
      <c r="DF105" s="199"/>
      <c r="DG105" s="199"/>
      <c r="DH105" s="199"/>
      <c r="DI105" s="199"/>
      <c r="DJ105" s="199"/>
    </row>
    <row r="106" spans="1:114" ht="18.75">
      <c r="A106" s="202"/>
      <c r="B106" s="214" t="s">
        <v>419</v>
      </c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  <c r="R106" s="214"/>
      <c r="S106" s="214"/>
      <c r="T106" s="214"/>
      <c r="U106" s="214"/>
      <c r="V106" s="214"/>
      <c r="W106" s="214"/>
      <c r="X106" s="214"/>
      <c r="Y106" s="214"/>
      <c r="Z106" s="214"/>
      <c r="AA106" s="214"/>
      <c r="AB106" s="214"/>
      <c r="AC106" s="214"/>
      <c r="AD106" s="214"/>
      <c r="AE106" s="214"/>
      <c r="AF106" s="214"/>
      <c r="AG106" s="214"/>
      <c r="AH106" s="214"/>
      <c r="AI106" s="214"/>
      <c r="AJ106" s="214"/>
      <c r="AK106" s="214"/>
      <c r="AL106" s="214"/>
      <c r="AM106" s="214"/>
      <c r="AN106" s="214"/>
      <c r="AO106" s="214"/>
      <c r="AP106" s="214"/>
      <c r="AQ106" s="214"/>
      <c r="AR106" s="214"/>
      <c r="AS106" s="214"/>
      <c r="AT106" s="214"/>
      <c r="AU106" s="214"/>
      <c r="AV106" s="214"/>
      <c r="AW106" s="214"/>
      <c r="AX106" s="214"/>
      <c r="AY106" s="214"/>
      <c r="AZ106" s="214"/>
      <c r="BA106" s="214"/>
      <c r="BB106" s="214"/>
      <c r="BC106" s="214"/>
      <c r="BD106" s="199"/>
      <c r="BE106" s="199"/>
      <c r="BF106" s="199"/>
      <c r="BG106" s="199"/>
      <c r="BH106" s="199"/>
      <c r="BI106" s="199"/>
      <c r="BJ106" s="199"/>
      <c r="BK106" s="199"/>
      <c r="BL106" s="199"/>
      <c r="BM106" s="199"/>
      <c r="BN106" s="199"/>
      <c r="BO106" s="199"/>
      <c r="BP106" s="199"/>
      <c r="BQ106" s="199"/>
      <c r="BR106" s="199"/>
      <c r="BS106" s="199"/>
      <c r="BT106" s="199"/>
      <c r="BU106" s="199"/>
      <c r="BV106" s="199"/>
      <c r="BW106" s="199"/>
      <c r="BX106" s="199"/>
      <c r="BY106" s="199"/>
      <c r="BZ106" s="199"/>
      <c r="CA106" s="199"/>
      <c r="CB106" s="199"/>
      <c r="CC106" s="199"/>
      <c r="CD106" s="199"/>
      <c r="CE106" s="199"/>
      <c r="CF106" s="199"/>
      <c r="CG106" s="199"/>
      <c r="CH106" s="199"/>
      <c r="CI106" s="199"/>
      <c r="CJ106" s="199"/>
      <c r="CK106" s="199"/>
      <c r="CL106" s="199"/>
      <c r="CM106" s="199"/>
      <c r="CN106" s="199"/>
      <c r="CO106" s="199"/>
      <c r="CP106" s="199"/>
      <c r="CQ106" s="199"/>
      <c r="CR106" s="199"/>
      <c r="CS106" s="199"/>
      <c r="CT106" s="199"/>
      <c r="CU106" s="199"/>
      <c r="CV106" s="199"/>
      <c r="CW106" s="199"/>
      <c r="CX106" s="199"/>
      <c r="CY106" s="199"/>
      <c r="CZ106" s="199"/>
      <c r="DA106" s="199"/>
      <c r="DB106" s="199"/>
      <c r="DC106" s="199"/>
      <c r="DD106" s="199"/>
      <c r="DE106" s="199"/>
      <c r="DF106" s="199"/>
      <c r="DG106" s="199"/>
      <c r="DH106" s="199"/>
      <c r="DI106" s="199"/>
      <c r="DJ106" s="199"/>
    </row>
    <row r="107" spans="1:114" ht="18.75">
      <c r="A107" s="202"/>
      <c r="B107" s="214" t="s">
        <v>420</v>
      </c>
      <c r="C107" s="214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4"/>
      <c r="X107" s="214"/>
      <c r="Y107" s="214"/>
      <c r="Z107" s="214"/>
      <c r="AA107" s="214"/>
      <c r="AB107" s="214"/>
      <c r="AC107" s="214"/>
      <c r="AD107" s="214"/>
      <c r="AE107" s="214"/>
      <c r="AF107" s="214"/>
      <c r="AG107" s="214"/>
      <c r="AH107" s="214"/>
      <c r="AI107" s="214"/>
      <c r="AJ107" s="214"/>
      <c r="AK107" s="214"/>
      <c r="AL107" s="214"/>
      <c r="AM107" s="214"/>
      <c r="AN107" s="214"/>
      <c r="AO107" s="214"/>
      <c r="AP107" s="214"/>
      <c r="AQ107" s="214"/>
      <c r="AR107" s="214"/>
      <c r="AS107" s="214"/>
      <c r="AT107" s="214"/>
      <c r="AU107" s="214"/>
      <c r="AV107" s="214"/>
      <c r="AW107" s="214"/>
      <c r="AX107" s="214"/>
      <c r="AY107" s="214"/>
      <c r="AZ107" s="214"/>
      <c r="BA107" s="214"/>
      <c r="BB107" s="214"/>
      <c r="BC107" s="214"/>
      <c r="BD107" s="199"/>
      <c r="BE107" s="199"/>
      <c r="BF107" s="199"/>
      <c r="BG107" s="199"/>
      <c r="BH107" s="199"/>
      <c r="BI107" s="199"/>
      <c r="BJ107" s="199"/>
      <c r="BK107" s="199"/>
      <c r="BL107" s="199"/>
      <c r="BM107" s="199"/>
      <c r="BN107" s="199"/>
      <c r="BO107" s="199"/>
      <c r="BP107" s="199"/>
      <c r="BQ107" s="199"/>
      <c r="BR107" s="199"/>
      <c r="BS107" s="199"/>
      <c r="BT107" s="199"/>
      <c r="BU107" s="199"/>
      <c r="BV107" s="199"/>
      <c r="BW107" s="199"/>
      <c r="BX107" s="199"/>
      <c r="BY107" s="199"/>
      <c r="BZ107" s="199"/>
      <c r="CA107" s="199"/>
      <c r="CB107" s="199"/>
      <c r="CC107" s="199"/>
      <c r="CD107" s="199"/>
      <c r="CE107" s="199"/>
      <c r="CF107" s="199"/>
      <c r="CG107" s="199"/>
      <c r="CH107" s="199"/>
      <c r="CI107" s="199"/>
      <c r="CJ107" s="199"/>
      <c r="CK107" s="199"/>
      <c r="CL107" s="199"/>
      <c r="CM107" s="199"/>
      <c r="CN107" s="199"/>
      <c r="CO107" s="199"/>
      <c r="CP107" s="199"/>
      <c r="CQ107" s="199"/>
      <c r="CR107" s="199"/>
      <c r="CS107" s="199"/>
      <c r="CT107" s="199"/>
      <c r="CU107" s="199"/>
      <c r="CV107" s="199"/>
      <c r="CW107" s="199"/>
      <c r="CX107" s="199"/>
      <c r="CY107" s="199"/>
      <c r="CZ107" s="199"/>
      <c r="DA107" s="199"/>
      <c r="DB107" s="199"/>
      <c r="DC107" s="199"/>
      <c r="DD107" s="199"/>
      <c r="DE107" s="199"/>
      <c r="DF107" s="199"/>
      <c r="DG107" s="199"/>
      <c r="DH107" s="199"/>
      <c r="DI107" s="199"/>
      <c r="DJ107" s="199"/>
    </row>
    <row r="108" spans="1:114" ht="28.5" customHeight="1">
      <c r="A108" s="202"/>
      <c r="B108" s="203"/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3"/>
      <c r="V108" s="203"/>
      <c r="W108" s="203"/>
      <c r="X108" s="203"/>
      <c r="Y108" s="203"/>
      <c r="Z108" s="203"/>
      <c r="AA108" s="203"/>
      <c r="AB108" s="203"/>
      <c r="AC108" s="203"/>
      <c r="AD108" s="203"/>
      <c r="AE108" s="203"/>
      <c r="AF108" s="203"/>
      <c r="AG108" s="203"/>
      <c r="AH108" s="203"/>
      <c r="AI108" s="203"/>
      <c r="AJ108" s="203"/>
      <c r="AK108" s="203"/>
      <c r="AL108" s="203"/>
      <c r="AM108" s="203"/>
      <c r="AN108" s="203"/>
      <c r="AO108" s="203"/>
      <c r="AP108" s="203"/>
      <c r="AQ108" s="203"/>
      <c r="AR108" s="203"/>
      <c r="AS108" s="203"/>
      <c r="AT108" s="203"/>
      <c r="AU108" s="203"/>
      <c r="AV108" s="203"/>
      <c r="AW108" s="203"/>
      <c r="AX108" s="203"/>
      <c r="AY108" s="203"/>
      <c r="AZ108" s="203"/>
      <c r="BA108" s="203"/>
      <c r="BB108" s="203"/>
      <c r="BC108" s="203"/>
      <c r="BD108" s="199"/>
      <c r="BE108" s="199"/>
      <c r="BF108" s="199"/>
      <c r="BG108" s="199"/>
      <c r="BH108" s="199"/>
      <c r="BI108" s="199"/>
      <c r="BJ108" s="199"/>
      <c r="BK108" s="199"/>
      <c r="BL108" s="199"/>
      <c r="BM108" s="199"/>
      <c r="BN108" s="199"/>
      <c r="BO108" s="199"/>
      <c r="BP108" s="199"/>
      <c r="BQ108" s="199"/>
      <c r="BR108" s="199"/>
      <c r="BS108" s="199"/>
      <c r="BT108" s="199"/>
      <c r="BU108" s="199"/>
      <c r="BV108" s="199"/>
      <c r="BW108" s="199"/>
      <c r="BX108" s="199"/>
      <c r="BY108" s="199"/>
      <c r="BZ108" s="199"/>
      <c r="CA108" s="199"/>
      <c r="CB108" s="199"/>
      <c r="CC108" s="199"/>
      <c r="CD108" s="199"/>
      <c r="CE108" s="199"/>
      <c r="CF108" s="199"/>
      <c r="CG108" s="199"/>
      <c r="CH108" s="199"/>
      <c r="CI108" s="199"/>
      <c r="CJ108" s="199"/>
      <c r="CK108" s="199"/>
      <c r="CL108" s="199"/>
      <c r="CM108" s="199"/>
      <c r="CN108" s="199"/>
      <c r="CO108" s="199"/>
      <c r="CP108" s="199"/>
      <c r="CQ108" s="199"/>
      <c r="CR108" s="199"/>
      <c r="CS108" s="199"/>
      <c r="CT108" s="199"/>
      <c r="CU108" s="199"/>
      <c r="CV108" s="199"/>
      <c r="CW108" s="199"/>
      <c r="CX108" s="199"/>
      <c r="CY108" s="199"/>
      <c r="CZ108" s="199"/>
      <c r="DA108" s="199"/>
      <c r="DB108" s="199"/>
      <c r="DC108" s="199"/>
      <c r="DD108" s="199"/>
      <c r="DE108" s="199"/>
      <c r="DF108" s="199"/>
      <c r="DG108" s="199"/>
      <c r="DH108" s="199"/>
      <c r="DI108" s="199"/>
      <c r="DJ108" s="199"/>
    </row>
    <row r="109" spans="1:114" ht="39.75" customHeight="1">
      <c r="A109" s="199"/>
      <c r="B109" s="322" t="s">
        <v>421</v>
      </c>
      <c r="C109" s="323"/>
      <c r="D109" s="323"/>
      <c r="E109" s="323"/>
      <c r="F109" s="323"/>
      <c r="G109" s="323"/>
      <c r="H109" s="323"/>
      <c r="I109" s="323"/>
      <c r="J109" s="323"/>
      <c r="K109" s="323"/>
      <c r="L109" s="323"/>
      <c r="M109" s="323"/>
      <c r="N109" s="323"/>
      <c r="O109" s="324"/>
      <c r="P109" s="324"/>
      <c r="Q109" s="324"/>
      <c r="R109" s="324"/>
      <c r="S109" s="324"/>
      <c r="T109" s="255"/>
      <c r="U109" s="255"/>
      <c r="V109" s="255"/>
      <c r="W109" s="255"/>
      <c r="X109" s="324"/>
      <c r="Y109" s="255"/>
      <c r="Z109" s="255"/>
      <c r="AA109" s="255"/>
      <c r="AB109" s="255"/>
      <c r="AC109" s="324"/>
      <c r="AD109" s="255"/>
      <c r="AE109" s="255"/>
      <c r="AF109" s="255"/>
      <c r="AG109" s="255"/>
      <c r="AH109" s="204"/>
      <c r="AI109" s="204"/>
      <c r="AJ109" s="204"/>
      <c r="AK109" s="204"/>
      <c r="AL109" s="204"/>
      <c r="AM109" s="204"/>
      <c r="AN109" s="204"/>
      <c r="AO109" s="204"/>
      <c r="AP109" s="204"/>
      <c r="AQ109" s="204"/>
      <c r="AR109" s="204"/>
      <c r="AS109" s="204"/>
      <c r="AT109" s="204"/>
      <c r="AU109" s="204"/>
      <c r="AV109" s="204"/>
      <c r="AW109" s="204"/>
      <c r="AX109" s="204"/>
      <c r="AY109" s="204"/>
      <c r="AZ109" s="204"/>
      <c r="BA109" s="204"/>
      <c r="BB109" s="204"/>
      <c r="BC109" s="204"/>
      <c r="BD109" s="199"/>
      <c r="BE109" s="199"/>
      <c r="BF109" s="199"/>
      <c r="BG109" s="199"/>
      <c r="BH109" s="199"/>
      <c r="BI109" s="199"/>
      <c r="BJ109" s="199"/>
      <c r="BK109" s="199"/>
      <c r="BL109" s="199"/>
      <c r="BM109" s="199"/>
      <c r="BN109" s="199"/>
      <c r="BO109" s="199"/>
      <c r="BP109" s="199"/>
      <c r="BQ109" s="199"/>
      <c r="BR109" s="199"/>
      <c r="BS109" s="199"/>
      <c r="BT109" s="199"/>
      <c r="BU109" s="199"/>
      <c r="BV109" s="199"/>
      <c r="BW109" s="199"/>
      <c r="BX109" s="199"/>
      <c r="BY109" s="199"/>
      <c r="BZ109" s="199"/>
      <c r="CA109" s="199"/>
      <c r="CB109" s="199"/>
      <c r="CC109" s="199"/>
      <c r="CD109" s="199"/>
      <c r="CE109" s="199"/>
      <c r="CF109" s="199"/>
      <c r="CG109" s="199"/>
      <c r="CH109" s="199"/>
      <c r="CI109" s="199"/>
      <c r="CJ109" s="199"/>
      <c r="CK109" s="199"/>
      <c r="CL109" s="199"/>
      <c r="CM109" s="199"/>
      <c r="CN109" s="199"/>
      <c r="CO109" s="199"/>
      <c r="CP109" s="199"/>
      <c r="CQ109" s="199"/>
      <c r="CR109" s="199"/>
      <c r="CS109" s="199"/>
      <c r="CT109" s="199"/>
      <c r="CU109" s="199"/>
      <c r="CV109" s="199"/>
      <c r="CW109" s="199"/>
      <c r="CX109" s="199"/>
      <c r="CY109" s="199"/>
      <c r="CZ109" s="199"/>
      <c r="DA109" s="199"/>
      <c r="DB109" s="199"/>
      <c r="DC109" s="199"/>
      <c r="DD109" s="199"/>
      <c r="DE109" s="199"/>
      <c r="DF109" s="199"/>
      <c r="DG109" s="199"/>
      <c r="DH109" s="199"/>
      <c r="DI109" s="199"/>
      <c r="DJ109" s="199"/>
    </row>
    <row r="110" spans="2:55" ht="12.75">
      <c r="B110" s="205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05"/>
      <c r="X110" s="205"/>
      <c r="Y110" s="205"/>
      <c r="Z110" s="205"/>
      <c r="AA110" s="205"/>
      <c r="AB110" s="205"/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</row>
    <row r="111" spans="2:55" ht="12.75">
      <c r="B111" s="205"/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/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</row>
    <row r="112" spans="2:55" ht="12.75">
      <c r="B112" s="205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205"/>
      <c r="X112" s="205"/>
      <c r="Y112" s="205"/>
      <c r="Z112" s="205"/>
      <c r="AA112" s="205"/>
      <c r="AB112" s="205"/>
      <c r="AC112" s="205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</row>
    <row r="113" spans="2:55" ht="12.75">
      <c r="B113" s="205"/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205"/>
      <c r="W113" s="205"/>
      <c r="X113" s="205"/>
      <c r="Y113" s="205"/>
      <c r="Z113" s="205"/>
      <c r="AA113" s="205"/>
      <c r="AB113" s="205"/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</row>
    <row r="114" spans="2:55" ht="12.75">
      <c r="B114" s="205"/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5"/>
      <c r="O114" s="205"/>
      <c r="P114" s="205"/>
      <c r="Q114" s="205"/>
      <c r="R114" s="205"/>
      <c r="S114" s="205"/>
      <c r="T114" s="205"/>
      <c r="U114" s="205"/>
      <c r="V114" s="205"/>
      <c r="W114" s="205"/>
      <c r="X114" s="205"/>
      <c r="Y114" s="205"/>
      <c r="Z114" s="205"/>
      <c r="AA114" s="205"/>
      <c r="AB114" s="205"/>
      <c r="AC114" s="205"/>
      <c r="AD114" s="205"/>
      <c r="AE114" s="205"/>
      <c r="AF114" s="205"/>
      <c r="AG114" s="205"/>
      <c r="AH114" s="205"/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205"/>
      <c r="AS114" s="205"/>
      <c r="AT114" s="205"/>
      <c r="AU114" s="205"/>
      <c r="AV114" s="205"/>
      <c r="AW114" s="205"/>
      <c r="AX114" s="205"/>
      <c r="AY114" s="205"/>
      <c r="AZ114" s="205"/>
      <c r="BA114" s="205"/>
      <c r="BB114" s="205"/>
      <c r="BC114" s="205"/>
    </row>
    <row r="115" spans="2:55" ht="12.75">
      <c r="B115" s="205"/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205"/>
      <c r="P115" s="205"/>
      <c r="Q115" s="205"/>
      <c r="R115" s="205"/>
      <c r="S115" s="205"/>
      <c r="T115" s="205"/>
      <c r="U115" s="205"/>
      <c r="V115" s="205"/>
      <c r="W115" s="205"/>
      <c r="X115" s="205"/>
      <c r="Y115" s="205"/>
      <c r="Z115" s="205"/>
      <c r="AA115" s="205"/>
      <c r="AB115" s="205"/>
      <c r="AC115" s="205"/>
      <c r="AD115" s="205"/>
      <c r="AE115" s="205"/>
      <c r="AF115" s="205"/>
      <c r="AG115" s="205"/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205"/>
      <c r="BC115" s="205"/>
    </row>
    <row r="116" spans="2:55" ht="12.75">
      <c r="B116" s="205"/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205"/>
      <c r="P116" s="205"/>
      <c r="Q116" s="205"/>
      <c r="R116" s="205"/>
      <c r="S116" s="205"/>
      <c r="T116" s="205"/>
      <c r="U116" s="205"/>
      <c r="V116" s="205"/>
      <c r="W116" s="205"/>
      <c r="X116" s="205"/>
      <c r="Y116" s="205"/>
      <c r="Z116" s="205"/>
      <c r="AA116" s="205"/>
      <c r="AB116" s="205"/>
      <c r="AC116" s="205"/>
      <c r="AD116" s="205"/>
      <c r="AE116" s="205"/>
      <c r="AF116" s="205"/>
      <c r="AG116" s="205"/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</row>
    <row r="117" spans="2:55" ht="12.75">
      <c r="B117" s="205"/>
      <c r="C117" s="205"/>
      <c r="D117" s="205"/>
      <c r="E117" s="205"/>
      <c r="F117" s="205"/>
      <c r="G117" s="205"/>
      <c r="H117" s="205"/>
      <c r="I117" s="205"/>
      <c r="J117" s="205"/>
      <c r="K117" s="205"/>
      <c r="L117" s="205"/>
      <c r="M117" s="205"/>
      <c r="N117" s="205"/>
      <c r="O117" s="205"/>
      <c r="P117" s="205"/>
      <c r="Q117" s="205"/>
      <c r="R117" s="205"/>
      <c r="S117" s="205"/>
      <c r="T117" s="205"/>
      <c r="U117" s="205"/>
      <c r="V117" s="205"/>
      <c r="W117" s="205"/>
      <c r="X117" s="205"/>
      <c r="Y117" s="205"/>
      <c r="Z117" s="205"/>
      <c r="AA117" s="205"/>
      <c r="AB117" s="205"/>
      <c r="AC117" s="205"/>
      <c r="AD117" s="205"/>
      <c r="AE117" s="205"/>
      <c r="AF117" s="205"/>
      <c r="AG117" s="205"/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5"/>
      <c r="AS117" s="205"/>
      <c r="AT117" s="205"/>
      <c r="AU117" s="205"/>
      <c r="AV117" s="205"/>
      <c r="AW117" s="205"/>
      <c r="AX117" s="205"/>
      <c r="AY117" s="205"/>
      <c r="AZ117" s="205"/>
      <c r="BA117" s="205"/>
      <c r="BB117" s="205"/>
      <c r="BC117" s="205"/>
    </row>
  </sheetData>
  <sheetProtection/>
  <mergeCells count="131">
    <mergeCell ref="D5:D9"/>
    <mergeCell ref="J5:J9"/>
    <mergeCell ref="A4:A9"/>
    <mergeCell ref="N7:N9"/>
    <mergeCell ref="B4:B9"/>
    <mergeCell ref="E5:F5"/>
    <mergeCell ref="C4:H4"/>
    <mergeCell ref="H5:H9"/>
    <mergeCell ref="A3:BC3"/>
    <mergeCell ref="AO7:AS7"/>
    <mergeCell ref="L6:N6"/>
    <mergeCell ref="K5:N5"/>
    <mergeCell ref="AJ5:AS5"/>
    <mergeCell ref="E6:E9"/>
    <mergeCell ref="G5:G9"/>
    <mergeCell ref="I4:I9"/>
    <mergeCell ref="O5:O9"/>
    <mergeCell ref="Y8:Y9"/>
    <mergeCell ref="A46:B46"/>
    <mergeCell ref="A49:BC49"/>
    <mergeCell ref="J4:O4"/>
    <mergeCell ref="F6:F9"/>
    <mergeCell ref="K6:K9"/>
    <mergeCell ref="M7:M9"/>
    <mergeCell ref="C5:C9"/>
    <mergeCell ref="L7:L9"/>
    <mergeCell ref="AE7:AI7"/>
    <mergeCell ref="AN8:AN9"/>
    <mergeCell ref="A32:BC32"/>
    <mergeCell ref="A31:B31"/>
    <mergeCell ref="A47:B47"/>
    <mergeCell ref="K95:O95"/>
    <mergeCell ref="P95:T95"/>
    <mergeCell ref="P93:T93"/>
    <mergeCell ref="A79:B79"/>
    <mergeCell ref="U95:Y95"/>
    <mergeCell ref="AY95:BC95"/>
    <mergeCell ref="A48:BC48"/>
    <mergeCell ref="U98:Y98"/>
    <mergeCell ref="K98:O98"/>
    <mergeCell ref="P96:T96"/>
    <mergeCell ref="K96:O96"/>
    <mergeCell ref="K97:O97"/>
    <mergeCell ref="P98:T98"/>
    <mergeCell ref="U97:Y97"/>
    <mergeCell ref="P97:T97"/>
    <mergeCell ref="U96:Y96"/>
    <mergeCell ref="A80:B80"/>
    <mergeCell ref="A87:B87"/>
    <mergeCell ref="A92:B92"/>
    <mergeCell ref="AJ93:AN93"/>
    <mergeCell ref="U93:Y93"/>
    <mergeCell ref="A81:BC81"/>
    <mergeCell ref="A88:BC88"/>
    <mergeCell ref="AE93:AI93"/>
    <mergeCell ref="K94:O94"/>
    <mergeCell ref="P94:T94"/>
    <mergeCell ref="AO94:AS94"/>
    <mergeCell ref="Z94:AD94"/>
    <mergeCell ref="AT94:AX94"/>
    <mergeCell ref="A91:B91"/>
    <mergeCell ref="K93:O93"/>
    <mergeCell ref="U94:Y94"/>
    <mergeCell ref="AO93:AS93"/>
    <mergeCell ref="AJ94:AN94"/>
    <mergeCell ref="AJ95:AN95"/>
    <mergeCell ref="AE96:AI96"/>
    <mergeCell ref="Z96:AD96"/>
    <mergeCell ref="AE95:AI95"/>
    <mergeCell ref="AT95:AX95"/>
    <mergeCell ref="AE94:AI94"/>
    <mergeCell ref="A61:BC61"/>
    <mergeCell ref="A60:B60"/>
    <mergeCell ref="AT96:AX96"/>
    <mergeCell ref="AY96:BC96"/>
    <mergeCell ref="AY93:BC93"/>
    <mergeCell ref="AJ96:AN96"/>
    <mergeCell ref="AT93:AX93"/>
    <mergeCell ref="Z93:AD93"/>
    <mergeCell ref="AY94:BC94"/>
    <mergeCell ref="Z95:AD95"/>
    <mergeCell ref="AJ99:AN99"/>
    <mergeCell ref="AO99:AS99"/>
    <mergeCell ref="AT99:AX99"/>
    <mergeCell ref="Z98:AD98"/>
    <mergeCell ref="AJ97:AN97"/>
    <mergeCell ref="AJ98:AN98"/>
    <mergeCell ref="AO97:AS97"/>
    <mergeCell ref="AE97:AI97"/>
    <mergeCell ref="AO98:AS98"/>
    <mergeCell ref="Z97:AD97"/>
    <mergeCell ref="AY99:BC99"/>
    <mergeCell ref="AY97:BC97"/>
    <mergeCell ref="AT98:AX98"/>
    <mergeCell ref="AY98:BC98"/>
    <mergeCell ref="K99:O99"/>
    <mergeCell ref="P99:T99"/>
    <mergeCell ref="U99:Y99"/>
    <mergeCell ref="Z99:AD99"/>
    <mergeCell ref="AE99:AI99"/>
    <mergeCell ref="AT97:AX97"/>
    <mergeCell ref="P4:BC4"/>
    <mergeCell ref="P6:BC6"/>
    <mergeCell ref="AS8:AS9"/>
    <mergeCell ref="AJ7:AN7"/>
    <mergeCell ref="Z7:AD7"/>
    <mergeCell ref="P5:Y5"/>
    <mergeCell ref="T8:T9"/>
    <mergeCell ref="P8:S8"/>
    <mergeCell ref="U8:X8"/>
    <mergeCell ref="AY8:BB8"/>
    <mergeCell ref="P7:T7"/>
    <mergeCell ref="Z5:AI5"/>
    <mergeCell ref="U7:Y7"/>
    <mergeCell ref="AJ8:AM8"/>
    <mergeCell ref="AO8:AR8"/>
    <mergeCell ref="AE98:AI98"/>
    <mergeCell ref="AO95:AS95"/>
    <mergeCell ref="AO96:AS96"/>
    <mergeCell ref="A11:BC11"/>
    <mergeCell ref="A12:BC12"/>
    <mergeCell ref="AT8:AW8"/>
    <mergeCell ref="AE8:AH8"/>
    <mergeCell ref="AT5:BC5"/>
    <mergeCell ref="AT7:AX7"/>
    <mergeCell ref="AY7:BC7"/>
    <mergeCell ref="Z8:AC8"/>
    <mergeCell ref="AX8:AX9"/>
    <mergeCell ref="BC8:BC9"/>
    <mergeCell ref="AI8:AI9"/>
    <mergeCell ref="AD8:AD9"/>
  </mergeCells>
  <printOptions horizontalCentered="1"/>
  <pageMargins left="0.11811023622047245" right="0.11811023622047245" top="0.3937007874015748" bottom="0.3937007874015748" header="0" footer="0"/>
  <pageSetup fitToHeight="0" fitToWidth="1" horizontalDpi="600" verticalDpi="600" orientation="landscape" paperSize="9" scale="35" r:id="rId1"/>
  <ignoredErrors>
    <ignoredError sqref="O24 O22 O19:O20 O21 O72 O70 O74 O62 O66 O50:O58 O25:O27 O23 O13:O18 O45 O64 AH15 O28 O68 O33:O35 O29 O30 AM42 BC31 O37:O38 O40:O4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showZeros="0" zoomScalePageLayoutView="0" workbookViewId="0" topLeftCell="A1">
      <pane xSplit="2" ySplit="7" topLeftCell="E7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4" sqref="B84"/>
    </sheetView>
  </sheetViews>
  <sheetFormatPr defaultColWidth="9.00390625" defaultRowHeight="12.75"/>
  <cols>
    <col min="1" max="1" width="4.75390625" style="0" customWidth="1"/>
    <col min="2" max="2" width="37.375" style="0" customWidth="1"/>
    <col min="3" max="4" width="6.75390625" style="0" customWidth="1"/>
    <col min="5" max="5" width="5.125" style="0" customWidth="1"/>
    <col min="6" max="6" width="4.875" style="0" customWidth="1"/>
    <col min="7" max="7" width="10.875" style="0" customWidth="1"/>
    <col min="8" max="8" width="6.875" style="0" customWidth="1"/>
    <col min="9" max="9" width="6.125" style="0" customWidth="1"/>
    <col min="10" max="10" width="5.375" style="0" customWidth="1"/>
    <col min="11" max="11" width="5.75390625" style="0" customWidth="1"/>
    <col min="12" max="12" width="4.375" style="0" customWidth="1"/>
    <col min="13" max="13" width="6.125" style="0" customWidth="1"/>
    <col min="14" max="14" width="5.875" style="0" customWidth="1"/>
    <col min="15" max="17" width="4.25390625" style="0" customWidth="1"/>
    <col min="18" max="19" width="4.125" style="0" customWidth="1"/>
    <col min="20" max="20" width="4.625" style="0" customWidth="1"/>
    <col min="21" max="22" width="4.375" style="0" customWidth="1"/>
    <col min="23" max="23" width="4.25390625" style="0" customWidth="1"/>
    <col min="24" max="26" width="4.125" style="0" customWidth="1"/>
    <col min="28" max="36" width="2.00390625" style="0" customWidth="1"/>
    <col min="37" max="39" width="3.00390625" style="0" customWidth="1"/>
    <col min="40" max="40" width="0.875" style="0" customWidth="1"/>
    <col min="41" max="49" width="2.00390625" style="0" customWidth="1"/>
    <col min="50" max="52" width="3.00390625" style="0" customWidth="1"/>
    <col min="53" max="53" width="0.875" style="0" customWidth="1"/>
    <col min="54" max="62" width="2.00390625" style="0" customWidth="1"/>
    <col min="63" max="65" width="3.00390625" style="0" customWidth="1"/>
    <col min="66" max="66" width="0.875" style="0" customWidth="1"/>
    <col min="67" max="75" width="2.00390625" style="0" customWidth="1"/>
    <col min="76" max="78" width="3.00390625" style="0" customWidth="1"/>
    <col min="79" max="79" width="0.875" style="0" customWidth="1"/>
    <col min="80" max="88" width="2.00390625" style="0" customWidth="1"/>
    <col min="89" max="91" width="3.00390625" style="0" customWidth="1"/>
  </cols>
  <sheetData>
    <row r="1" spans="2:26" ht="13.5" customHeight="1" thickBot="1">
      <c r="B1" s="4" t="s">
        <v>248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 thickTop="1">
      <c r="A2" s="8"/>
      <c r="B2" s="9"/>
      <c r="C2" s="524" t="s">
        <v>233</v>
      </c>
      <c r="D2" s="525"/>
      <c r="E2" s="525"/>
      <c r="F2" s="525"/>
      <c r="G2" s="526"/>
      <c r="H2" s="524" t="s">
        <v>0</v>
      </c>
      <c r="I2" s="525"/>
      <c r="J2" s="525"/>
      <c r="K2" s="525"/>
      <c r="L2" s="525"/>
      <c r="M2" s="525"/>
      <c r="N2" s="526"/>
      <c r="O2" s="10" t="s">
        <v>1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78" ht="13.5" customHeight="1">
      <c r="A3" s="6" t="s">
        <v>2</v>
      </c>
      <c r="B3" s="3"/>
      <c r="C3" s="68"/>
      <c r="D3" s="68"/>
      <c r="E3" s="172"/>
      <c r="F3" s="68"/>
      <c r="G3" s="66"/>
      <c r="H3" s="527" t="s">
        <v>234</v>
      </c>
      <c r="I3" s="177"/>
      <c r="J3" s="172"/>
      <c r="K3" s="68"/>
      <c r="L3" s="68"/>
      <c r="M3" s="68"/>
      <c r="N3" s="68"/>
      <c r="O3" s="7" t="s">
        <v>3</v>
      </c>
      <c r="P3" s="7"/>
      <c r="Q3" s="7"/>
      <c r="R3" s="7" t="s">
        <v>4</v>
      </c>
      <c r="S3" s="7"/>
      <c r="T3" s="7"/>
      <c r="U3" s="7" t="s">
        <v>5</v>
      </c>
      <c r="V3" s="7"/>
      <c r="W3" s="7"/>
      <c r="X3" s="7" t="s">
        <v>6</v>
      </c>
      <c r="Y3" s="7"/>
      <c r="Z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26" ht="13.5" customHeight="1">
      <c r="A4" s="2" t="s">
        <v>8</v>
      </c>
      <c r="B4" s="5" t="s">
        <v>9</v>
      </c>
      <c r="C4" s="68" t="s">
        <v>10</v>
      </c>
      <c r="D4" s="177" t="s">
        <v>11</v>
      </c>
      <c r="E4" s="172" t="s">
        <v>12</v>
      </c>
      <c r="F4" s="68" t="s">
        <v>12</v>
      </c>
      <c r="G4" s="68" t="s">
        <v>13</v>
      </c>
      <c r="H4" s="528"/>
      <c r="I4" s="177" t="s">
        <v>14</v>
      </c>
      <c r="J4" s="172" t="s">
        <v>15</v>
      </c>
      <c r="K4" s="68" t="s">
        <v>16</v>
      </c>
      <c r="L4" s="68" t="s">
        <v>17</v>
      </c>
      <c r="M4" s="68" t="s">
        <v>18</v>
      </c>
      <c r="N4" s="68" t="s">
        <v>19</v>
      </c>
      <c r="O4" s="7">
        <v>1</v>
      </c>
      <c r="P4" s="7">
        <f>O4+1</f>
        <v>2</v>
      </c>
      <c r="Q4" s="7">
        <f>P4+1</f>
        <v>3</v>
      </c>
      <c r="R4" s="7">
        <f aca="true" t="shared" si="0" ref="R4:Z4">Q4+1</f>
        <v>4</v>
      </c>
      <c r="S4" s="7">
        <f t="shared" si="0"/>
        <v>5</v>
      </c>
      <c r="T4" s="7">
        <f t="shared" si="0"/>
        <v>6</v>
      </c>
      <c r="U4" s="7">
        <f t="shared" si="0"/>
        <v>7</v>
      </c>
      <c r="V4" s="7">
        <f t="shared" si="0"/>
        <v>8</v>
      </c>
      <c r="W4" s="7">
        <f t="shared" si="0"/>
        <v>9</v>
      </c>
      <c r="X4" s="7">
        <f t="shared" si="0"/>
        <v>10</v>
      </c>
      <c r="Y4" s="7">
        <f t="shared" si="0"/>
        <v>11</v>
      </c>
      <c r="Z4" s="7">
        <f t="shared" si="0"/>
        <v>12</v>
      </c>
    </row>
    <row r="5" spans="1:91" ht="13.5" customHeight="1">
      <c r="A5" s="2" t="s">
        <v>20</v>
      </c>
      <c r="B5" s="3"/>
      <c r="C5" s="68"/>
      <c r="D5" s="177"/>
      <c r="E5" s="172" t="s">
        <v>21</v>
      </c>
      <c r="F5" s="68" t="s">
        <v>22</v>
      </c>
      <c r="G5" s="66"/>
      <c r="H5" s="528"/>
      <c r="I5" s="177" t="s">
        <v>23</v>
      </c>
      <c r="J5" s="172" t="s">
        <v>24</v>
      </c>
      <c r="K5" s="68" t="s">
        <v>25</v>
      </c>
      <c r="L5" s="68" t="s">
        <v>22</v>
      </c>
      <c r="M5" s="68" t="s">
        <v>26</v>
      </c>
      <c r="N5" s="68" t="s">
        <v>22</v>
      </c>
      <c r="O5" s="521" t="s">
        <v>249</v>
      </c>
      <c r="P5" s="522"/>
      <c r="Q5" s="522"/>
      <c r="R5" s="522"/>
      <c r="S5" s="522"/>
      <c r="T5" s="522"/>
      <c r="U5" s="522"/>
      <c r="V5" s="522"/>
      <c r="W5" s="522"/>
      <c r="X5" s="522"/>
      <c r="Y5" s="522"/>
      <c r="Z5" s="523"/>
      <c r="AB5" s="38" t="s">
        <v>27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1"/>
      <c r="AO5" s="38" t="s">
        <v>28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1"/>
      <c r="BB5" s="38" t="s">
        <v>29</v>
      </c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1"/>
      <c r="BO5" s="38" t="s">
        <v>30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B5" s="38" t="s">
        <v>31</v>
      </c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</row>
    <row r="6" spans="1:91" ht="13.5" customHeight="1" thickBot="1">
      <c r="A6" s="11" t="s">
        <v>7</v>
      </c>
      <c r="B6" s="12"/>
      <c r="C6" s="178"/>
      <c r="D6" s="179"/>
      <c r="E6" s="180"/>
      <c r="F6" s="178"/>
      <c r="G6" s="67"/>
      <c r="H6" s="529"/>
      <c r="I6" s="179"/>
      <c r="J6" s="180"/>
      <c r="K6" s="178"/>
      <c r="L6" s="178"/>
      <c r="M6" s="178"/>
      <c r="N6" s="178"/>
      <c r="O6" s="13">
        <v>14</v>
      </c>
      <c r="P6" s="13">
        <v>8</v>
      </c>
      <c r="Q6" s="13">
        <v>12</v>
      </c>
      <c r="R6" s="13">
        <v>14</v>
      </c>
      <c r="S6" s="13">
        <v>8</v>
      </c>
      <c r="T6" s="13">
        <v>12</v>
      </c>
      <c r="U6" s="13">
        <v>14</v>
      </c>
      <c r="V6" s="13">
        <v>8</v>
      </c>
      <c r="W6" s="13">
        <v>12</v>
      </c>
      <c r="X6" s="13">
        <v>14</v>
      </c>
      <c r="Y6" s="13">
        <v>8</v>
      </c>
      <c r="Z6" s="13">
        <v>11</v>
      </c>
      <c r="AB6" s="38" t="s">
        <v>32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1"/>
      <c r="AO6" s="38" t="s">
        <v>32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1"/>
      <c r="BB6" s="38" t="s">
        <v>32</v>
      </c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1"/>
      <c r="BO6" s="38" t="s">
        <v>32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B6" s="38" t="s">
        <v>32</v>
      </c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ht="13.5" customHeight="1" thickBot="1" thickTop="1">
      <c r="A7" s="55">
        <v>1</v>
      </c>
      <c r="B7" s="55">
        <f aca="true" t="shared" si="1" ref="B7:G7">A7+1</f>
        <v>2</v>
      </c>
      <c r="C7" s="55">
        <f t="shared" si="1"/>
        <v>3</v>
      </c>
      <c r="D7" s="55">
        <f t="shared" si="1"/>
        <v>4</v>
      </c>
      <c r="E7" s="55">
        <f t="shared" si="1"/>
        <v>5</v>
      </c>
      <c r="F7" s="55">
        <f t="shared" si="1"/>
        <v>6</v>
      </c>
      <c r="G7" s="55">
        <f t="shared" si="1"/>
        <v>7</v>
      </c>
      <c r="H7" s="55" t="s">
        <v>7</v>
      </c>
      <c r="I7" s="55">
        <v>8</v>
      </c>
      <c r="J7" s="55">
        <f aca="true" t="shared" si="2" ref="J7:Z7">I7+1</f>
        <v>9</v>
      </c>
      <c r="K7" s="55">
        <f t="shared" si="2"/>
        <v>10</v>
      </c>
      <c r="L7" s="55">
        <f t="shared" si="2"/>
        <v>11</v>
      </c>
      <c r="M7" s="55">
        <f t="shared" si="2"/>
        <v>12</v>
      </c>
      <c r="N7" s="55">
        <f t="shared" si="2"/>
        <v>13</v>
      </c>
      <c r="O7" s="55">
        <f t="shared" si="2"/>
        <v>14</v>
      </c>
      <c r="P7" s="55">
        <f t="shared" si="2"/>
        <v>15</v>
      </c>
      <c r="Q7" s="55">
        <f t="shared" si="2"/>
        <v>16</v>
      </c>
      <c r="R7" s="55">
        <f t="shared" si="2"/>
        <v>17</v>
      </c>
      <c r="S7" s="55">
        <f t="shared" si="2"/>
        <v>18</v>
      </c>
      <c r="T7" s="55">
        <f t="shared" si="2"/>
        <v>19</v>
      </c>
      <c r="U7" s="55">
        <f t="shared" si="2"/>
        <v>20</v>
      </c>
      <c r="V7" s="55">
        <f t="shared" si="2"/>
        <v>21</v>
      </c>
      <c r="W7" s="55">
        <f t="shared" si="2"/>
        <v>22</v>
      </c>
      <c r="X7" s="55">
        <f t="shared" si="2"/>
        <v>23</v>
      </c>
      <c r="Y7" s="55">
        <f t="shared" si="2"/>
        <v>24</v>
      </c>
      <c r="Z7" s="55">
        <f t="shared" si="2"/>
        <v>25</v>
      </c>
      <c r="AB7" s="1">
        <v>1</v>
      </c>
      <c r="AC7" s="1">
        <f>AB7+1</f>
        <v>2</v>
      </c>
      <c r="AD7" s="1">
        <f aca="true" t="shared" si="3" ref="AD7:AM7">AC7+1</f>
        <v>3</v>
      </c>
      <c r="AE7" s="1">
        <f t="shared" si="3"/>
        <v>4</v>
      </c>
      <c r="AF7" s="1">
        <f t="shared" si="3"/>
        <v>5</v>
      </c>
      <c r="AG7" s="1">
        <f t="shared" si="3"/>
        <v>6</v>
      </c>
      <c r="AH7" s="1">
        <f t="shared" si="3"/>
        <v>7</v>
      </c>
      <c r="AI7" s="1">
        <f t="shared" si="3"/>
        <v>8</v>
      </c>
      <c r="AJ7" s="1">
        <f t="shared" si="3"/>
        <v>9</v>
      </c>
      <c r="AK7" s="1">
        <f t="shared" si="3"/>
        <v>10</v>
      </c>
      <c r="AL7" s="1">
        <f t="shared" si="3"/>
        <v>11</v>
      </c>
      <c r="AM7" s="1">
        <f t="shared" si="3"/>
        <v>12</v>
      </c>
      <c r="AN7" s="1"/>
      <c r="AO7" s="1">
        <v>1</v>
      </c>
      <c r="AP7" s="1">
        <f>AO7+1</f>
        <v>2</v>
      </c>
      <c r="AQ7" s="1">
        <f aca="true" t="shared" si="4" ref="AQ7:AZ7">AP7+1</f>
        <v>3</v>
      </c>
      <c r="AR7" s="1">
        <f t="shared" si="4"/>
        <v>4</v>
      </c>
      <c r="AS7" s="1">
        <f t="shared" si="4"/>
        <v>5</v>
      </c>
      <c r="AT7" s="1">
        <f t="shared" si="4"/>
        <v>6</v>
      </c>
      <c r="AU7" s="1">
        <f t="shared" si="4"/>
        <v>7</v>
      </c>
      <c r="AV7" s="1">
        <f t="shared" si="4"/>
        <v>8</v>
      </c>
      <c r="AW7" s="1">
        <f t="shared" si="4"/>
        <v>9</v>
      </c>
      <c r="AX7" s="1">
        <f t="shared" si="4"/>
        <v>10</v>
      </c>
      <c r="AY7" s="1">
        <f t="shared" si="4"/>
        <v>11</v>
      </c>
      <c r="AZ7" s="1">
        <f t="shared" si="4"/>
        <v>12</v>
      </c>
      <c r="BA7" s="1"/>
      <c r="BB7" s="1">
        <v>1</v>
      </c>
      <c r="BC7" s="1">
        <f>BB7+1</f>
        <v>2</v>
      </c>
      <c r="BD7" s="1">
        <f aca="true" t="shared" si="5" ref="BD7:BM7">BC7+1</f>
        <v>3</v>
      </c>
      <c r="BE7" s="1">
        <f t="shared" si="5"/>
        <v>4</v>
      </c>
      <c r="BF7" s="1">
        <f t="shared" si="5"/>
        <v>5</v>
      </c>
      <c r="BG7" s="1">
        <f t="shared" si="5"/>
        <v>6</v>
      </c>
      <c r="BH7" s="1">
        <f t="shared" si="5"/>
        <v>7</v>
      </c>
      <c r="BI7" s="1">
        <f t="shared" si="5"/>
        <v>8</v>
      </c>
      <c r="BJ7" s="1">
        <f t="shared" si="5"/>
        <v>9</v>
      </c>
      <c r="BK7" s="1">
        <f t="shared" si="5"/>
        <v>10</v>
      </c>
      <c r="BL7" s="1">
        <f t="shared" si="5"/>
        <v>11</v>
      </c>
      <c r="BM7" s="1">
        <f t="shared" si="5"/>
        <v>12</v>
      </c>
      <c r="BN7" s="1"/>
      <c r="BO7" s="1">
        <v>1</v>
      </c>
      <c r="BP7" s="1">
        <f>BO7+1</f>
        <v>2</v>
      </c>
      <c r="BQ7" s="1">
        <f aca="true" t="shared" si="6" ref="BQ7:BZ7">BP7+1</f>
        <v>3</v>
      </c>
      <c r="BR7" s="1">
        <f t="shared" si="6"/>
        <v>4</v>
      </c>
      <c r="BS7" s="1">
        <f t="shared" si="6"/>
        <v>5</v>
      </c>
      <c r="BT7" s="1">
        <f t="shared" si="6"/>
        <v>6</v>
      </c>
      <c r="BU7" s="1">
        <f t="shared" si="6"/>
        <v>7</v>
      </c>
      <c r="BV7" s="1">
        <f t="shared" si="6"/>
        <v>8</v>
      </c>
      <c r="BW7" s="1">
        <f t="shared" si="6"/>
        <v>9</v>
      </c>
      <c r="BX7" s="1">
        <f t="shared" si="6"/>
        <v>10</v>
      </c>
      <c r="BY7" s="1">
        <f t="shared" si="6"/>
        <v>11</v>
      </c>
      <c r="BZ7" s="1">
        <f t="shared" si="6"/>
        <v>12</v>
      </c>
      <c r="CB7" s="1">
        <v>1</v>
      </c>
      <c r="CC7" s="1">
        <f>CB7+1</f>
        <v>2</v>
      </c>
      <c r="CD7" s="1">
        <f aca="true" t="shared" si="7" ref="CD7:CM7">CC7+1</f>
        <v>3</v>
      </c>
      <c r="CE7" s="1">
        <f t="shared" si="7"/>
        <v>4</v>
      </c>
      <c r="CF7" s="1">
        <f t="shared" si="7"/>
        <v>5</v>
      </c>
      <c r="CG7" s="1">
        <f t="shared" si="7"/>
        <v>6</v>
      </c>
      <c r="CH7" s="1">
        <f t="shared" si="7"/>
        <v>7</v>
      </c>
      <c r="CI7" s="1">
        <f t="shared" si="7"/>
        <v>8</v>
      </c>
      <c r="CJ7" s="1">
        <f t="shared" si="7"/>
        <v>9</v>
      </c>
      <c r="CK7" s="1">
        <f t="shared" si="7"/>
        <v>10</v>
      </c>
      <c r="CL7" s="1">
        <f t="shared" si="7"/>
        <v>11</v>
      </c>
      <c r="CM7" s="1">
        <f t="shared" si="7"/>
        <v>12</v>
      </c>
    </row>
    <row r="8" spans="1:91" ht="13.5" customHeight="1" thickTop="1">
      <c r="A8" s="1">
        <v>1</v>
      </c>
      <c r="B8" s="14" t="s">
        <v>33</v>
      </c>
      <c r="C8" s="27"/>
      <c r="D8" s="1"/>
      <c r="E8" s="1"/>
      <c r="F8" s="1"/>
      <c r="G8" s="1">
        <f>SUM(G9:G20)</f>
        <v>0</v>
      </c>
      <c r="H8" s="174">
        <f aca="true" t="shared" si="8" ref="H8:H25">J8/I8*100</f>
        <v>48.971193415637856</v>
      </c>
      <c r="I8" s="1">
        <f aca="true" t="shared" si="9" ref="I8:Z8">SUM(I9:I20)</f>
        <v>1458</v>
      </c>
      <c r="J8" s="1">
        <f t="shared" si="9"/>
        <v>714</v>
      </c>
      <c r="K8" s="1">
        <f t="shared" si="9"/>
        <v>250</v>
      </c>
      <c r="L8" s="1">
        <f t="shared" si="9"/>
        <v>0</v>
      </c>
      <c r="M8" s="1">
        <f t="shared" si="9"/>
        <v>466</v>
      </c>
      <c r="N8" s="1">
        <f t="shared" si="9"/>
        <v>744</v>
      </c>
      <c r="O8" s="1">
        <f t="shared" si="9"/>
        <v>11</v>
      </c>
      <c r="P8" s="1">
        <f t="shared" si="9"/>
        <v>12</v>
      </c>
      <c r="Q8" s="1">
        <f t="shared" si="9"/>
        <v>5</v>
      </c>
      <c r="R8" s="1">
        <f t="shared" si="9"/>
        <v>10</v>
      </c>
      <c r="S8" s="1">
        <f t="shared" si="9"/>
        <v>4</v>
      </c>
      <c r="T8" s="1">
        <f t="shared" si="9"/>
        <v>2</v>
      </c>
      <c r="U8" s="1">
        <f t="shared" si="9"/>
        <v>6</v>
      </c>
      <c r="V8" s="1">
        <f t="shared" si="9"/>
        <v>5</v>
      </c>
      <c r="W8" s="1">
        <f t="shared" si="9"/>
        <v>5</v>
      </c>
      <c r="X8" s="1">
        <f t="shared" si="9"/>
        <v>0</v>
      </c>
      <c r="Y8" s="1">
        <f t="shared" si="9"/>
        <v>3</v>
      </c>
      <c r="Z8" s="1">
        <f t="shared" si="9"/>
        <v>0</v>
      </c>
      <c r="AB8" s="182">
        <f aca="true" t="shared" si="10" ref="AB8:CM8">SUM(AB9:AB20)</f>
        <v>1</v>
      </c>
      <c r="AC8" s="182">
        <f t="shared" si="10"/>
        <v>0</v>
      </c>
      <c r="AD8" s="182">
        <f t="shared" si="10"/>
        <v>0</v>
      </c>
      <c r="AE8" s="182">
        <f t="shared" si="10"/>
        <v>2</v>
      </c>
      <c r="AF8" s="182">
        <f t="shared" si="10"/>
        <v>0</v>
      </c>
      <c r="AG8" s="182">
        <f t="shared" si="10"/>
        <v>0</v>
      </c>
      <c r="AH8" s="182">
        <f t="shared" si="10"/>
        <v>1</v>
      </c>
      <c r="AI8" s="182">
        <f t="shared" si="10"/>
        <v>0</v>
      </c>
      <c r="AJ8" s="182">
        <f t="shared" si="10"/>
        <v>1</v>
      </c>
      <c r="AK8" s="182">
        <f t="shared" si="10"/>
        <v>0</v>
      </c>
      <c r="AL8" s="182">
        <f t="shared" si="10"/>
        <v>0</v>
      </c>
      <c r="AM8" s="182">
        <f t="shared" si="10"/>
        <v>0</v>
      </c>
      <c r="AO8" s="182">
        <f t="shared" si="10"/>
        <v>2</v>
      </c>
      <c r="AP8" s="182">
        <f t="shared" si="10"/>
        <v>3</v>
      </c>
      <c r="AQ8" s="182">
        <f t="shared" si="10"/>
        <v>2</v>
      </c>
      <c r="AR8" s="182">
        <f t="shared" si="10"/>
        <v>0</v>
      </c>
      <c r="AS8" s="182">
        <f t="shared" si="10"/>
        <v>1</v>
      </c>
      <c r="AT8" s="182">
        <f t="shared" si="10"/>
        <v>1</v>
      </c>
      <c r="AU8" s="182">
        <f t="shared" si="10"/>
        <v>0</v>
      </c>
      <c r="AV8" s="182">
        <f t="shared" si="10"/>
        <v>1</v>
      </c>
      <c r="AW8" s="182">
        <f t="shared" si="10"/>
        <v>1</v>
      </c>
      <c r="AX8" s="182">
        <f t="shared" si="10"/>
        <v>0</v>
      </c>
      <c r="AY8" s="182">
        <f t="shared" si="10"/>
        <v>1</v>
      </c>
      <c r="AZ8" s="182">
        <f t="shared" si="10"/>
        <v>0</v>
      </c>
      <c r="BB8" s="182">
        <f t="shared" si="10"/>
        <v>0</v>
      </c>
      <c r="BC8" s="182">
        <f t="shared" si="10"/>
        <v>0</v>
      </c>
      <c r="BD8" s="182">
        <f t="shared" si="10"/>
        <v>0</v>
      </c>
      <c r="BE8" s="182">
        <f t="shared" si="10"/>
        <v>0</v>
      </c>
      <c r="BF8" s="182">
        <f t="shared" si="10"/>
        <v>0</v>
      </c>
      <c r="BG8" s="182">
        <f t="shared" si="10"/>
        <v>0</v>
      </c>
      <c r="BH8" s="182">
        <f t="shared" si="10"/>
        <v>0</v>
      </c>
      <c r="BI8" s="182">
        <f t="shared" si="10"/>
        <v>0</v>
      </c>
      <c r="BJ8" s="182">
        <f t="shared" si="10"/>
        <v>0</v>
      </c>
      <c r="BK8" s="182">
        <f t="shared" si="10"/>
        <v>0</v>
      </c>
      <c r="BL8" s="182">
        <f t="shared" si="10"/>
        <v>0</v>
      </c>
      <c r="BM8" s="182">
        <f t="shared" si="10"/>
        <v>0</v>
      </c>
      <c r="BO8" s="182">
        <f t="shared" si="10"/>
        <v>0</v>
      </c>
      <c r="BP8" s="182">
        <f t="shared" si="10"/>
        <v>0</v>
      </c>
      <c r="BQ8" s="182">
        <f t="shared" si="10"/>
        <v>0</v>
      </c>
      <c r="BR8" s="182">
        <f t="shared" si="10"/>
        <v>0</v>
      </c>
      <c r="BS8" s="182">
        <f t="shared" si="10"/>
        <v>0</v>
      </c>
      <c r="BT8" s="182">
        <f t="shared" si="10"/>
        <v>0</v>
      </c>
      <c r="BU8" s="182">
        <f t="shared" si="10"/>
        <v>0</v>
      </c>
      <c r="BV8" s="182">
        <f t="shared" si="10"/>
        <v>0</v>
      </c>
      <c r="BW8" s="182">
        <f t="shared" si="10"/>
        <v>0</v>
      </c>
      <c r="BX8" s="182">
        <f t="shared" si="10"/>
        <v>0</v>
      </c>
      <c r="BY8" s="182">
        <f t="shared" si="10"/>
        <v>0</v>
      </c>
      <c r="BZ8" s="182">
        <f t="shared" si="10"/>
        <v>0</v>
      </c>
      <c r="CB8" s="182">
        <f t="shared" si="10"/>
        <v>0</v>
      </c>
      <c r="CC8" s="182">
        <f t="shared" si="10"/>
        <v>0</v>
      </c>
      <c r="CD8" s="182">
        <f t="shared" si="10"/>
        <v>0</v>
      </c>
      <c r="CE8" s="182">
        <f t="shared" si="10"/>
        <v>0</v>
      </c>
      <c r="CF8" s="182">
        <f t="shared" si="10"/>
        <v>0</v>
      </c>
      <c r="CG8" s="182">
        <f t="shared" si="10"/>
        <v>0</v>
      </c>
      <c r="CH8" s="182">
        <f t="shared" si="10"/>
        <v>0</v>
      </c>
      <c r="CI8" s="182">
        <f t="shared" si="10"/>
        <v>0</v>
      </c>
      <c r="CJ8" s="182">
        <f t="shared" si="10"/>
        <v>0</v>
      </c>
      <c r="CK8" s="182">
        <f t="shared" si="10"/>
        <v>0</v>
      </c>
      <c r="CL8" s="182">
        <f t="shared" si="10"/>
        <v>0</v>
      </c>
      <c r="CM8" s="182">
        <f t="shared" si="10"/>
        <v>0</v>
      </c>
    </row>
    <row r="9" spans="1:91" ht="13.5" customHeight="1">
      <c r="A9" s="24">
        <v>1.1</v>
      </c>
      <c r="B9" s="2" t="s">
        <v>34</v>
      </c>
      <c r="C9" s="172">
        <v>1</v>
      </c>
      <c r="D9" s="172"/>
      <c r="E9" s="172"/>
      <c r="F9" s="172"/>
      <c r="G9" s="172"/>
      <c r="H9" s="176">
        <f t="shared" si="8"/>
        <v>38.88888888888889</v>
      </c>
      <c r="I9" s="2">
        <f aca="true" t="shared" si="11" ref="I9:I20">J9+N9</f>
        <v>108</v>
      </c>
      <c r="J9" s="2">
        <f>O9*O$6+P9*P$6+Q9*Q$6+R9*R$6+S9*S$6+T9*T$6+U9*U$6+V9*V$6+W9*W$6+X9*X$6+Y9*Y$6+Z9*Z$6</f>
        <v>42</v>
      </c>
      <c r="K9" s="2">
        <v>30</v>
      </c>
      <c r="L9" s="2"/>
      <c r="M9" s="2">
        <v>12</v>
      </c>
      <c r="N9" s="2">
        <v>66</v>
      </c>
      <c r="O9" s="2">
        <v>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83">
        <f aca="true" t="shared" si="12" ref="AB9:AM20">IF(ISERROR(SEARCH(AB$7,$C9,1)),"-",IF(COUNTIF($C9,AB$7)=1,1,IF(ISERROR(SEARCH(CONCATENATE(AB$7,","),$C9,1)),IF(ISERROR(SEARCH(CONCATENATE(",",AB$7),$C9,1)),"-",1),1)))</f>
        <v>1</v>
      </c>
      <c r="AC9" s="183" t="str">
        <f t="shared" si="12"/>
        <v>-</v>
      </c>
      <c r="AD9" s="183" t="str">
        <f t="shared" si="12"/>
        <v>-</v>
      </c>
      <c r="AE9" s="183" t="str">
        <f t="shared" si="12"/>
        <v>-</v>
      </c>
      <c r="AF9" s="183" t="str">
        <f t="shared" si="12"/>
        <v>-</v>
      </c>
      <c r="AG9" s="183" t="str">
        <f t="shared" si="12"/>
        <v>-</v>
      </c>
      <c r="AH9" s="183" t="str">
        <f t="shared" si="12"/>
        <v>-</v>
      </c>
      <c r="AI9" s="183" t="str">
        <f t="shared" si="12"/>
        <v>-</v>
      </c>
      <c r="AJ9" s="183" t="str">
        <f t="shared" si="12"/>
        <v>-</v>
      </c>
      <c r="AK9" s="183" t="str">
        <f t="shared" si="12"/>
        <v>-</v>
      </c>
      <c r="AL9" s="183" t="str">
        <f t="shared" si="12"/>
        <v>-</v>
      </c>
      <c r="AM9" s="183" t="str">
        <f t="shared" si="12"/>
        <v>-</v>
      </c>
      <c r="AO9" s="183" t="str">
        <f aca="true" t="shared" si="13" ref="AO9:AZ20">IF(ISERROR(SEARCH(AO$7,$D9,1)),"-",IF(COUNTIF($D9,AO$7)=1,1,IF(ISERROR(SEARCH(CONCATENATE(AO$7,","),$D9,1)),IF(ISERROR(SEARCH(CONCATENATE(",",AO$7),$D9,1)),"-",1),1)))</f>
        <v>-</v>
      </c>
      <c r="AP9" s="183" t="str">
        <f t="shared" si="13"/>
        <v>-</v>
      </c>
      <c r="AQ9" s="183" t="str">
        <f t="shared" si="13"/>
        <v>-</v>
      </c>
      <c r="AR9" s="183" t="str">
        <f t="shared" si="13"/>
        <v>-</v>
      </c>
      <c r="AS9" s="183" t="str">
        <f t="shared" si="13"/>
        <v>-</v>
      </c>
      <c r="AT9" s="183" t="str">
        <f t="shared" si="13"/>
        <v>-</v>
      </c>
      <c r="AU9" s="183" t="str">
        <f t="shared" si="13"/>
        <v>-</v>
      </c>
      <c r="AV9" s="183" t="str">
        <f t="shared" si="13"/>
        <v>-</v>
      </c>
      <c r="AW9" s="183" t="str">
        <f t="shared" si="13"/>
        <v>-</v>
      </c>
      <c r="AX9" s="183" t="str">
        <f t="shared" si="13"/>
        <v>-</v>
      </c>
      <c r="AY9" s="183" t="str">
        <f t="shared" si="13"/>
        <v>-</v>
      </c>
      <c r="AZ9" s="183" t="str">
        <f t="shared" si="13"/>
        <v>-</v>
      </c>
      <c r="BB9" s="183" t="str">
        <f aca="true" t="shared" si="14" ref="BB9:BM20">IF(ISERROR(SEARCH(BB$7,$E9,1)),"-",IF(COUNTIF($E9,BB$7)=1,1,IF(ISERROR(SEARCH(CONCATENATE(BB$7,","),$E9,1)),IF(ISERROR(SEARCH(CONCATENATE(",",BB$7),$E9,1)),"-",1),1)))</f>
        <v>-</v>
      </c>
      <c r="BC9" s="183" t="str">
        <f t="shared" si="14"/>
        <v>-</v>
      </c>
      <c r="BD9" s="183" t="str">
        <f t="shared" si="14"/>
        <v>-</v>
      </c>
      <c r="BE9" s="183" t="str">
        <f t="shared" si="14"/>
        <v>-</v>
      </c>
      <c r="BF9" s="183" t="str">
        <f t="shared" si="14"/>
        <v>-</v>
      </c>
      <c r="BG9" s="183" t="str">
        <f t="shared" si="14"/>
        <v>-</v>
      </c>
      <c r="BH9" s="183" t="str">
        <f t="shared" si="14"/>
        <v>-</v>
      </c>
      <c r="BI9" s="183" t="str">
        <f t="shared" si="14"/>
        <v>-</v>
      </c>
      <c r="BJ9" s="183" t="str">
        <f t="shared" si="14"/>
        <v>-</v>
      </c>
      <c r="BK9" s="183" t="str">
        <f t="shared" si="14"/>
        <v>-</v>
      </c>
      <c r="BL9" s="183" t="str">
        <f t="shared" si="14"/>
        <v>-</v>
      </c>
      <c r="BM9" s="183" t="str">
        <f t="shared" si="14"/>
        <v>-</v>
      </c>
      <c r="BO9" s="183" t="str">
        <f aca="true" t="shared" si="15" ref="BO9:BZ20">IF(ISERROR(SEARCH(BO$7,$F9,1)),"-",IF(COUNTIF($F9,BO$7)=1,1,IF(ISERROR(SEARCH(CONCATENATE(BO$7,","),$F9,1)),IF(ISERROR(SEARCH(CONCATENATE(",",BO$7),$F9,1)),"-",1),1)))</f>
        <v>-</v>
      </c>
      <c r="BP9" s="183" t="str">
        <f t="shared" si="15"/>
        <v>-</v>
      </c>
      <c r="BQ9" s="183" t="str">
        <f t="shared" si="15"/>
        <v>-</v>
      </c>
      <c r="BR9" s="183" t="str">
        <f t="shared" si="15"/>
        <v>-</v>
      </c>
      <c r="BS9" s="183" t="str">
        <f t="shared" si="15"/>
        <v>-</v>
      </c>
      <c r="BT9" s="183" t="str">
        <f t="shared" si="15"/>
        <v>-</v>
      </c>
      <c r="BU9" s="183" t="str">
        <f t="shared" si="15"/>
        <v>-</v>
      </c>
      <c r="BV9" s="183" t="str">
        <f t="shared" si="15"/>
        <v>-</v>
      </c>
      <c r="BW9" s="183" t="str">
        <f t="shared" si="15"/>
        <v>-</v>
      </c>
      <c r="BX9" s="183" t="str">
        <f t="shared" si="15"/>
        <v>-</v>
      </c>
      <c r="BY9" s="183" t="str">
        <f t="shared" si="15"/>
        <v>-</v>
      </c>
      <c r="BZ9" s="183" t="str">
        <f t="shared" si="15"/>
        <v>-</v>
      </c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</row>
    <row r="10" spans="1:91" ht="13.5" customHeight="1">
      <c r="A10" s="24">
        <v>2</v>
      </c>
      <c r="B10" s="2" t="s">
        <v>35</v>
      </c>
      <c r="C10" s="172"/>
      <c r="D10" s="172">
        <v>2</v>
      </c>
      <c r="E10" s="172"/>
      <c r="F10" s="172"/>
      <c r="G10" s="172"/>
      <c r="H10" s="176">
        <f t="shared" si="8"/>
        <v>44.44444444444444</v>
      </c>
      <c r="I10" s="2">
        <f t="shared" si="11"/>
        <v>54</v>
      </c>
      <c r="J10" s="2">
        <f>O10*O$6+P10*P$6+Q10*Q$6+R10*R$6+S10*S$6+T10*T$6+U10*U$6+V10*V$6+W10*W$6+X10*X$6+Y10*Y$6+Z10*Z$6</f>
        <v>24</v>
      </c>
      <c r="K10" s="2">
        <v>16</v>
      </c>
      <c r="L10" s="2"/>
      <c r="M10" s="2">
        <v>8</v>
      </c>
      <c r="N10" s="2">
        <v>30</v>
      </c>
      <c r="O10" s="2"/>
      <c r="P10" s="2">
        <v>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183" t="str">
        <f t="shared" si="12"/>
        <v>-</v>
      </c>
      <c r="AC10" s="183" t="str">
        <f t="shared" si="12"/>
        <v>-</v>
      </c>
      <c r="AD10" s="183" t="str">
        <f t="shared" si="12"/>
        <v>-</v>
      </c>
      <c r="AE10" s="183" t="str">
        <f t="shared" si="12"/>
        <v>-</v>
      </c>
      <c r="AF10" s="183" t="str">
        <f t="shared" si="12"/>
        <v>-</v>
      </c>
      <c r="AG10" s="183" t="str">
        <f t="shared" si="12"/>
        <v>-</v>
      </c>
      <c r="AH10" s="183" t="str">
        <f t="shared" si="12"/>
        <v>-</v>
      </c>
      <c r="AI10" s="183" t="str">
        <f t="shared" si="12"/>
        <v>-</v>
      </c>
      <c r="AJ10" s="183" t="str">
        <f t="shared" si="12"/>
        <v>-</v>
      </c>
      <c r="AK10" s="183" t="str">
        <f t="shared" si="12"/>
        <v>-</v>
      </c>
      <c r="AL10" s="183" t="str">
        <f t="shared" si="12"/>
        <v>-</v>
      </c>
      <c r="AM10" s="183" t="str">
        <f t="shared" si="12"/>
        <v>-</v>
      </c>
      <c r="AO10" s="183" t="str">
        <f t="shared" si="13"/>
        <v>-</v>
      </c>
      <c r="AP10" s="183">
        <f t="shared" si="13"/>
        <v>1</v>
      </c>
      <c r="AQ10" s="183" t="str">
        <f t="shared" si="13"/>
        <v>-</v>
      </c>
      <c r="AR10" s="183" t="str">
        <f t="shared" si="13"/>
        <v>-</v>
      </c>
      <c r="AS10" s="183" t="str">
        <f t="shared" si="13"/>
        <v>-</v>
      </c>
      <c r="AT10" s="183" t="str">
        <f t="shared" si="13"/>
        <v>-</v>
      </c>
      <c r="AU10" s="183" t="str">
        <f t="shared" si="13"/>
        <v>-</v>
      </c>
      <c r="AV10" s="183" t="str">
        <f t="shared" si="13"/>
        <v>-</v>
      </c>
      <c r="AW10" s="183" t="str">
        <f t="shared" si="13"/>
        <v>-</v>
      </c>
      <c r="AX10" s="183" t="str">
        <f t="shared" si="13"/>
        <v>-</v>
      </c>
      <c r="AY10" s="183" t="str">
        <f t="shared" si="13"/>
        <v>-</v>
      </c>
      <c r="AZ10" s="183" t="str">
        <f t="shared" si="13"/>
        <v>-</v>
      </c>
      <c r="BB10" s="183" t="str">
        <f t="shared" si="14"/>
        <v>-</v>
      </c>
      <c r="BC10" s="183" t="str">
        <f t="shared" si="14"/>
        <v>-</v>
      </c>
      <c r="BD10" s="183" t="str">
        <f t="shared" si="14"/>
        <v>-</v>
      </c>
      <c r="BE10" s="183" t="str">
        <f t="shared" si="14"/>
        <v>-</v>
      </c>
      <c r="BF10" s="183" t="str">
        <f t="shared" si="14"/>
        <v>-</v>
      </c>
      <c r="BG10" s="183" t="str">
        <f t="shared" si="14"/>
        <v>-</v>
      </c>
      <c r="BH10" s="183" t="str">
        <f t="shared" si="14"/>
        <v>-</v>
      </c>
      <c r="BI10" s="183" t="str">
        <f t="shared" si="14"/>
        <v>-</v>
      </c>
      <c r="BJ10" s="183" t="str">
        <f t="shared" si="14"/>
        <v>-</v>
      </c>
      <c r="BK10" s="183" t="str">
        <f t="shared" si="14"/>
        <v>-</v>
      </c>
      <c r="BL10" s="183" t="str">
        <f t="shared" si="14"/>
        <v>-</v>
      </c>
      <c r="BM10" s="183" t="str">
        <f t="shared" si="14"/>
        <v>-</v>
      </c>
      <c r="BO10" s="183" t="str">
        <f t="shared" si="15"/>
        <v>-</v>
      </c>
      <c r="BP10" s="183" t="str">
        <f t="shared" si="15"/>
        <v>-</v>
      </c>
      <c r="BQ10" s="183" t="str">
        <f t="shared" si="15"/>
        <v>-</v>
      </c>
      <c r="BR10" s="183" t="str">
        <f t="shared" si="15"/>
        <v>-</v>
      </c>
      <c r="BS10" s="183" t="str">
        <f t="shared" si="15"/>
        <v>-</v>
      </c>
      <c r="BT10" s="183" t="str">
        <f t="shared" si="15"/>
        <v>-</v>
      </c>
      <c r="BU10" s="183" t="str">
        <f t="shared" si="15"/>
        <v>-</v>
      </c>
      <c r="BV10" s="183" t="str">
        <f t="shared" si="15"/>
        <v>-</v>
      </c>
      <c r="BW10" s="183" t="str">
        <f t="shared" si="15"/>
        <v>-</v>
      </c>
      <c r="BX10" s="183" t="str">
        <f t="shared" si="15"/>
        <v>-</v>
      </c>
      <c r="BY10" s="183" t="str">
        <f t="shared" si="15"/>
        <v>-</v>
      </c>
      <c r="BZ10" s="183" t="str">
        <f t="shared" si="15"/>
        <v>-</v>
      </c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</row>
    <row r="11" spans="1:91" ht="13.5" customHeight="1">
      <c r="A11" s="24">
        <v>3</v>
      </c>
      <c r="B11" s="2" t="s">
        <v>36</v>
      </c>
      <c r="C11" s="172"/>
      <c r="D11" s="172">
        <v>1</v>
      </c>
      <c r="E11" s="172"/>
      <c r="F11" s="172"/>
      <c r="G11" s="172"/>
      <c r="H11" s="176">
        <f t="shared" si="8"/>
        <v>51.85185185185185</v>
      </c>
      <c r="I11" s="2">
        <f t="shared" si="11"/>
        <v>81</v>
      </c>
      <c r="J11" s="2">
        <f aca="true" t="shared" si="16" ref="J11:J20">O11*O$6+P11*P$6+Q11*Q$6+R11*R$6+S11*S$6+T11*T$6+U11*U$6+V11*V$6+W11*W$6+X11*X$6+Y11*Y$6+Z11*Z$6</f>
        <v>42</v>
      </c>
      <c r="K11" s="2">
        <v>30</v>
      </c>
      <c r="L11" s="2"/>
      <c r="M11" s="2">
        <v>12</v>
      </c>
      <c r="N11" s="2">
        <v>39</v>
      </c>
      <c r="O11" s="2">
        <v>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83" t="str">
        <f t="shared" si="12"/>
        <v>-</v>
      </c>
      <c r="AC11" s="183" t="str">
        <f t="shared" si="12"/>
        <v>-</v>
      </c>
      <c r="AD11" s="183" t="str">
        <f t="shared" si="12"/>
        <v>-</v>
      </c>
      <c r="AE11" s="183" t="str">
        <f t="shared" si="12"/>
        <v>-</v>
      </c>
      <c r="AF11" s="183" t="str">
        <f t="shared" si="12"/>
        <v>-</v>
      </c>
      <c r="AG11" s="183" t="str">
        <f t="shared" si="12"/>
        <v>-</v>
      </c>
      <c r="AH11" s="183" t="str">
        <f t="shared" si="12"/>
        <v>-</v>
      </c>
      <c r="AI11" s="183" t="str">
        <f t="shared" si="12"/>
        <v>-</v>
      </c>
      <c r="AJ11" s="183" t="str">
        <f t="shared" si="12"/>
        <v>-</v>
      </c>
      <c r="AK11" s="183" t="str">
        <f t="shared" si="12"/>
        <v>-</v>
      </c>
      <c r="AL11" s="183" t="str">
        <f t="shared" si="12"/>
        <v>-</v>
      </c>
      <c r="AM11" s="183" t="str">
        <f t="shared" si="12"/>
        <v>-</v>
      </c>
      <c r="AO11" s="183">
        <f t="shared" si="13"/>
        <v>1</v>
      </c>
      <c r="AP11" s="183" t="str">
        <f t="shared" si="13"/>
        <v>-</v>
      </c>
      <c r="AQ11" s="183" t="str">
        <f t="shared" si="13"/>
        <v>-</v>
      </c>
      <c r="AR11" s="183" t="str">
        <f t="shared" si="13"/>
        <v>-</v>
      </c>
      <c r="AS11" s="183" t="str">
        <f t="shared" si="13"/>
        <v>-</v>
      </c>
      <c r="AT11" s="183" t="str">
        <f t="shared" si="13"/>
        <v>-</v>
      </c>
      <c r="AU11" s="183" t="str">
        <f t="shared" si="13"/>
        <v>-</v>
      </c>
      <c r="AV11" s="183" t="str">
        <f t="shared" si="13"/>
        <v>-</v>
      </c>
      <c r="AW11" s="183" t="str">
        <f t="shared" si="13"/>
        <v>-</v>
      </c>
      <c r="AX11" s="183" t="str">
        <f t="shared" si="13"/>
        <v>-</v>
      </c>
      <c r="AY11" s="183" t="str">
        <f t="shared" si="13"/>
        <v>-</v>
      </c>
      <c r="AZ11" s="183" t="str">
        <f t="shared" si="13"/>
        <v>-</v>
      </c>
      <c r="BB11" s="183" t="str">
        <f t="shared" si="14"/>
        <v>-</v>
      </c>
      <c r="BC11" s="183" t="str">
        <f t="shared" si="14"/>
        <v>-</v>
      </c>
      <c r="BD11" s="183" t="str">
        <f t="shared" si="14"/>
        <v>-</v>
      </c>
      <c r="BE11" s="183" t="str">
        <f t="shared" si="14"/>
        <v>-</v>
      </c>
      <c r="BF11" s="183" t="str">
        <f t="shared" si="14"/>
        <v>-</v>
      </c>
      <c r="BG11" s="183" t="str">
        <f t="shared" si="14"/>
        <v>-</v>
      </c>
      <c r="BH11" s="183" t="str">
        <f t="shared" si="14"/>
        <v>-</v>
      </c>
      <c r="BI11" s="183" t="str">
        <f t="shared" si="14"/>
        <v>-</v>
      </c>
      <c r="BJ11" s="183" t="str">
        <f t="shared" si="14"/>
        <v>-</v>
      </c>
      <c r="BK11" s="183" t="str">
        <f t="shared" si="14"/>
        <v>-</v>
      </c>
      <c r="BL11" s="183" t="str">
        <f t="shared" si="14"/>
        <v>-</v>
      </c>
      <c r="BM11" s="183" t="str">
        <f t="shared" si="14"/>
        <v>-</v>
      </c>
      <c r="BO11" s="183" t="str">
        <f t="shared" si="15"/>
        <v>-</v>
      </c>
      <c r="BP11" s="183" t="str">
        <f t="shared" si="15"/>
        <v>-</v>
      </c>
      <c r="BQ11" s="183" t="str">
        <f t="shared" si="15"/>
        <v>-</v>
      </c>
      <c r="BR11" s="183" t="str">
        <f t="shared" si="15"/>
        <v>-</v>
      </c>
      <c r="BS11" s="183" t="str">
        <f t="shared" si="15"/>
        <v>-</v>
      </c>
      <c r="BT11" s="183" t="str">
        <f t="shared" si="15"/>
        <v>-</v>
      </c>
      <c r="BU11" s="183" t="str">
        <f t="shared" si="15"/>
        <v>-</v>
      </c>
      <c r="BV11" s="183" t="str">
        <f t="shared" si="15"/>
        <v>-</v>
      </c>
      <c r="BW11" s="183" t="str">
        <f t="shared" si="15"/>
        <v>-</v>
      </c>
      <c r="BX11" s="183" t="str">
        <f t="shared" si="15"/>
        <v>-</v>
      </c>
      <c r="BY11" s="183" t="str">
        <f t="shared" si="15"/>
        <v>-</v>
      </c>
      <c r="BZ11" s="183" t="str">
        <f t="shared" si="15"/>
        <v>-</v>
      </c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</row>
    <row r="12" spans="1:91" ht="13.5" customHeight="1">
      <c r="A12" s="24">
        <v>4</v>
      </c>
      <c r="B12" s="2" t="s">
        <v>37</v>
      </c>
      <c r="C12" s="172">
        <v>4</v>
      </c>
      <c r="D12" s="172"/>
      <c r="E12" s="172"/>
      <c r="F12" s="172"/>
      <c r="G12" s="172"/>
      <c r="H12" s="176">
        <f t="shared" si="8"/>
        <v>51.85185185185185</v>
      </c>
      <c r="I12" s="2">
        <f t="shared" si="11"/>
        <v>108</v>
      </c>
      <c r="J12" s="2">
        <f t="shared" si="16"/>
        <v>56</v>
      </c>
      <c r="K12" s="2">
        <v>42</v>
      </c>
      <c r="L12" s="2"/>
      <c r="M12" s="2">
        <v>14</v>
      </c>
      <c r="N12" s="2">
        <v>52</v>
      </c>
      <c r="O12" s="2"/>
      <c r="P12" s="2"/>
      <c r="Q12" s="2"/>
      <c r="R12" s="2">
        <v>4</v>
      </c>
      <c r="S12" s="2"/>
      <c r="T12" s="2"/>
      <c r="U12" s="2"/>
      <c r="V12" s="2"/>
      <c r="W12" s="2"/>
      <c r="X12" s="2"/>
      <c r="Y12" s="2"/>
      <c r="Z12" s="2"/>
      <c r="AB12" s="183" t="str">
        <f t="shared" si="12"/>
        <v>-</v>
      </c>
      <c r="AC12" s="183" t="str">
        <f t="shared" si="12"/>
        <v>-</v>
      </c>
      <c r="AD12" s="183" t="str">
        <f t="shared" si="12"/>
        <v>-</v>
      </c>
      <c r="AE12" s="183">
        <f t="shared" si="12"/>
        <v>1</v>
      </c>
      <c r="AF12" s="183" t="str">
        <f t="shared" si="12"/>
        <v>-</v>
      </c>
      <c r="AG12" s="183" t="str">
        <f t="shared" si="12"/>
        <v>-</v>
      </c>
      <c r="AH12" s="183" t="str">
        <f t="shared" si="12"/>
        <v>-</v>
      </c>
      <c r="AI12" s="183" t="str">
        <f t="shared" si="12"/>
        <v>-</v>
      </c>
      <c r="AJ12" s="183" t="str">
        <f t="shared" si="12"/>
        <v>-</v>
      </c>
      <c r="AK12" s="183" t="str">
        <f t="shared" si="12"/>
        <v>-</v>
      </c>
      <c r="AL12" s="183" t="str">
        <f t="shared" si="12"/>
        <v>-</v>
      </c>
      <c r="AM12" s="183" t="str">
        <f t="shared" si="12"/>
        <v>-</v>
      </c>
      <c r="AO12" s="183" t="str">
        <f t="shared" si="13"/>
        <v>-</v>
      </c>
      <c r="AP12" s="183" t="str">
        <f t="shared" si="13"/>
        <v>-</v>
      </c>
      <c r="AQ12" s="183" t="str">
        <f t="shared" si="13"/>
        <v>-</v>
      </c>
      <c r="AR12" s="183" t="str">
        <f t="shared" si="13"/>
        <v>-</v>
      </c>
      <c r="AS12" s="183" t="str">
        <f t="shared" si="13"/>
        <v>-</v>
      </c>
      <c r="AT12" s="183" t="str">
        <f t="shared" si="13"/>
        <v>-</v>
      </c>
      <c r="AU12" s="183" t="str">
        <f t="shared" si="13"/>
        <v>-</v>
      </c>
      <c r="AV12" s="183" t="str">
        <f t="shared" si="13"/>
        <v>-</v>
      </c>
      <c r="AW12" s="183" t="str">
        <f t="shared" si="13"/>
        <v>-</v>
      </c>
      <c r="AX12" s="183" t="str">
        <f t="shared" si="13"/>
        <v>-</v>
      </c>
      <c r="AY12" s="183" t="str">
        <f t="shared" si="13"/>
        <v>-</v>
      </c>
      <c r="AZ12" s="183" t="str">
        <f t="shared" si="13"/>
        <v>-</v>
      </c>
      <c r="BB12" s="183" t="str">
        <f t="shared" si="14"/>
        <v>-</v>
      </c>
      <c r="BC12" s="183" t="str">
        <f t="shared" si="14"/>
        <v>-</v>
      </c>
      <c r="BD12" s="183" t="str">
        <f t="shared" si="14"/>
        <v>-</v>
      </c>
      <c r="BE12" s="183" t="str">
        <f t="shared" si="14"/>
        <v>-</v>
      </c>
      <c r="BF12" s="183" t="str">
        <f t="shared" si="14"/>
        <v>-</v>
      </c>
      <c r="BG12" s="183" t="str">
        <f t="shared" si="14"/>
        <v>-</v>
      </c>
      <c r="BH12" s="183" t="str">
        <f t="shared" si="14"/>
        <v>-</v>
      </c>
      <c r="BI12" s="183" t="str">
        <f t="shared" si="14"/>
        <v>-</v>
      </c>
      <c r="BJ12" s="183" t="str">
        <f t="shared" si="14"/>
        <v>-</v>
      </c>
      <c r="BK12" s="183" t="str">
        <f t="shared" si="14"/>
        <v>-</v>
      </c>
      <c r="BL12" s="183" t="str">
        <f t="shared" si="14"/>
        <v>-</v>
      </c>
      <c r="BM12" s="183" t="str">
        <f t="shared" si="14"/>
        <v>-</v>
      </c>
      <c r="BO12" s="183" t="str">
        <f t="shared" si="15"/>
        <v>-</v>
      </c>
      <c r="BP12" s="183" t="str">
        <f t="shared" si="15"/>
        <v>-</v>
      </c>
      <c r="BQ12" s="183" t="str">
        <f t="shared" si="15"/>
        <v>-</v>
      </c>
      <c r="BR12" s="183" t="str">
        <f t="shared" si="15"/>
        <v>-</v>
      </c>
      <c r="BS12" s="183" t="str">
        <f t="shared" si="15"/>
        <v>-</v>
      </c>
      <c r="BT12" s="183" t="str">
        <f t="shared" si="15"/>
        <v>-</v>
      </c>
      <c r="BU12" s="183" t="str">
        <f t="shared" si="15"/>
        <v>-</v>
      </c>
      <c r="BV12" s="183" t="str">
        <f t="shared" si="15"/>
        <v>-</v>
      </c>
      <c r="BW12" s="183" t="str">
        <f t="shared" si="15"/>
        <v>-</v>
      </c>
      <c r="BX12" s="183" t="str">
        <f t="shared" si="15"/>
        <v>-</v>
      </c>
      <c r="BY12" s="183" t="str">
        <f t="shared" si="15"/>
        <v>-</v>
      </c>
      <c r="BZ12" s="183" t="str">
        <f t="shared" si="15"/>
        <v>-</v>
      </c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</row>
    <row r="13" spans="1:91" ht="13.5" customHeight="1">
      <c r="A13" s="24">
        <v>5</v>
      </c>
      <c r="B13" s="2" t="s">
        <v>38</v>
      </c>
      <c r="C13" s="172"/>
      <c r="D13" s="172">
        <v>11</v>
      </c>
      <c r="E13" s="172"/>
      <c r="F13" s="172"/>
      <c r="G13" s="172"/>
      <c r="H13" s="176">
        <f t="shared" si="8"/>
        <v>44.44444444444444</v>
      </c>
      <c r="I13" s="2">
        <f t="shared" si="11"/>
        <v>54</v>
      </c>
      <c r="J13" s="2">
        <f t="shared" si="16"/>
        <v>24</v>
      </c>
      <c r="K13" s="2">
        <v>16</v>
      </c>
      <c r="L13" s="2"/>
      <c r="M13" s="2">
        <v>8</v>
      </c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B13" s="183" t="str">
        <f t="shared" si="12"/>
        <v>-</v>
      </c>
      <c r="AC13" s="183" t="str">
        <f t="shared" si="12"/>
        <v>-</v>
      </c>
      <c r="AD13" s="183" t="str">
        <f t="shared" si="12"/>
        <v>-</v>
      </c>
      <c r="AE13" s="183" t="str">
        <f t="shared" si="12"/>
        <v>-</v>
      </c>
      <c r="AF13" s="183" t="str">
        <f t="shared" si="12"/>
        <v>-</v>
      </c>
      <c r="AG13" s="183" t="str">
        <f t="shared" si="12"/>
        <v>-</v>
      </c>
      <c r="AH13" s="183" t="str">
        <f t="shared" si="12"/>
        <v>-</v>
      </c>
      <c r="AI13" s="183" t="str">
        <f t="shared" si="12"/>
        <v>-</v>
      </c>
      <c r="AJ13" s="183" t="str">
        <f t="shared" si="12"/>
        <v>-</v>
      </c>
      <c r="AK13" s="183" t="str">
        <f t="shared" si="12"/>
        <v>-</v>
      </c>
      <c r="AL13" s="183" t="str">
        <f t="shared" si="12"/>
        <v>-</v>
      </c>
      <c r="AM13" s="183" t="str">
        <f t="shared" si="12"/>
        <v>-</v>
      </c>
      <c r="AO13" s="183" t="str">
        <f t="shared" si="13"/>
        <v>-</v>
      </c>
      <c r="AP13" s="183" t="str">
        <f t="shared" si="13"/>
        <v>-</v>
      </c>
      <c r="AQ13" s="183" t="str">
        <f t="shared" si="13"/>
        <v>-</v>
      </c>
      <c r="AR13" s="183" t="str">
        <f t="shared" si="13"/>
        <v>-</v>
      </c>
      <c r="AS13" s="183" t="str">
        <f t="shared" si="13"/>
        <v>-</v>
      </c>
      <c r="AT13" s="183" t="str">
        <f t="shared" si="13"/>
        <v>-</v>
      </c>
      <c r="AU13" s="183" t="str">
        <f t="shared" si="13"/>
        <v>-</v>
      </c>
      <c r="AV13" s="183" t="str">
        <f t="shared" si="13"/>
        <v>-</v>
      </c>
      <c r="AW13" s="183" t="str">
        <f t="shared" si="13"/>
        <v>-</v>
      </c>
      <c r="AX13" s="183" t="str">
        <f t="shared" si="13"/>
        <v>-</v>
      </c>
      <c r="AY13" s="183">
        <f t="shared" si="13"/>
        <v>1</v>
      </c>
      <c r="AZ13" s="183" t="str">
        <f t="shared" si="13"/>
        <v>-</v>
      </c>
      <c r="BB13" s="183" t="str">
        <f t="shared" si="14"/>
        <v>-</v>
      </c>
      <c r="BC13" s="183" t="str">
        <f t="shared" si="14"/>
        <v>-</v>
      </c>
      <c r="BD13" s="183" t="str">
        <f t="shared" si="14"/>
        <v>-</v>
      </c>
      <c r="BE13" s="183" t="str">
        <f t="shared" si="14"/>
        <v>-</v>
      </c>
      <c r="BF13" s="183" t="str">
        <f t="shared" si="14"/>
        <v>-</v>
      </c>
      <c r="BG13" s="183" t="str">
        <f t="shared" si="14"/>
        <v>-</v>
      </c>
      <c r="BH13" s="183" t="str">
        <f t="shared" si="14"/>
        <v>-</v>
      </c>
      <c r="BI13" s="183" t="str">
        <f t="shared" si="14"/>
        <v>-</v>
      </c>
      <c r="BJ13" s="183" t="str">
        <f t="shared" si="14"/>
        <v>-</v>
      </c>
      <c r="BK13" s="183" t="str">
        <f t="shared" si="14"/>
        <v>-</v>
      </c>
      <c r="BL13" s="183" t="str">
        <f t="shared" si="14"/>
        <v>-</v>
      </c>
      <c r="BM13" s="183" t="str">
        <f t="shared" si="14"/>
        <v>-</v>
      </c>
      <c r="BO13" s="183" t="str">
        <f t="shared" si="15"/>
        <v>-</v>
      </c>
      <c r="BP13" s="183" t="str">
        <f t="shared" si="15"/>
        <v>-</v>
      </c>
      <c r="BQ13" s="183" t="str">
        <f t="shared" si="15"/>
        <v>-</v>
      </c>
      <c r="BR13" s="183" t="str">
        <f t="shared" si="15"/>
        <v>-</v>
      </c>
      <c r="BS13" s="183" t="str">
        <f t="shared" si="15"/>
        <v>-</v>
      </c>
      <c r="BT13" s="183" t="str">
        <f t="shared" si="15"/>
        <v>-</v>
      </c>
      <c r="BU13" s="183" t="str">
        <f t="shared" si="15"/>
        <v>-</v>
      </c>
      <c r="BV13" s="183" t="str">
        <f t="shared" si="15"/>
        <v>-</v>
      </c>
      <c r="BW13" s="183" t="str">
        <f t="shared" si="15"/>
        <v>-</v>
      </c>
      <c r="BX13" s="183" t="str">
        <f t="shared" si="15"/>
        <v>-</v>
      </c>
      <c r="BY13" s="183" t="str">
        <f t="shared" si="15"/>
        <v>-</v>
      </c>
      <c r="BZ13" s="183" t="str">
        <f t="shared" si="15"/>
        <v>-</v>
      </c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</row>
    <row r="14" spans="1:91" ht="13.5" customHeight="1">
      <c r="A14" s="24">
        <v>6</v>
      </c>
      <c r="B14" s="2" t="s">
        <v>39</v>
      </c>
      <c r="C14" s="172"/>
      <c r="D14" s="172">
        <v>5</v>
      </c>
      <c r="E14" s="172"/>
      <c r="F14" s="172"/>
      <c r="G14" s="172"/>
      <c r="H14" s="176">
        <f t="shared" si="8"/>
        <v>29.629629629629626</v>
      </c>
      <c r="I14" s="2">
        <f t="shared" si="11"/>
        <v>54</v>
      </c>
      <c r="J14" s="2">
        <f t="shared" si="16"/>
        <v>16</v>
      </c>
      <c r="K14" s="2">
        <v>10</v>
      </c>
      <c r="L14" s="2"/>
      <c r="M14" s="2">
        <v>8</v>
      </c>
      <c r="N14" s="2">
        <v>38</v>
      </c>
      <c r="O14" s="2"/>
      <c r="P14" s="2"/>
      <c r="Q14" s="2"/>
      <c r="R14" s="2"/>
      <c r="S14" s="2">
        <v>2</v>
      </c>
      <c r="T14" s="2"/>
      <c r="U14" s="2"/>
      <c r="V14" s="2"/>
      <c r="W14" s="2"/>
      <c r="X14" s="2"/>
      <c r="Y14" s="2"/>
      <c r="Z14" s="2"/>
      <c r="AB14" s="183" t="str">
        <f t="shared" si="12"/>
        <v>-</v>
      </c>
      <c r="AC14" s="183" t="str">
        <f t="shared" si="12"/>
        <v>-</v>
      </c>
      <c r="AD14" s="183" t="str">
        <f t="shared" si="12"/>
        <v>-</v>
      </c>
      <c r="AE14" s="183" t="str">
        <f t="shared" si="12"/>
        <v>-</v>
      </c>
      <c r="AF14" s="183" t="str">
        <f t="shared" si="12"/>
        <v>-</v>
      </c>
      <c r="AG14" s="183" t="str">
        <f t="shared" si="12"/>
        <v>-</v>
      </c>
      <c r="AH14" s="183" t="str">
        <f t="shared" si="12"/>
        <v>-</v>
      </c>
      <c r="AI14" s="183" t="str">
        <f t="shared" si="12"/>
        <v>-</v>
      </c>
      <c r="AJ14" s="183" t="str">
        <f t="shared" si="12"/>
        <v>-</v>
      </c>
      <c r="AK14" s="183" t="str">
        <f t="shared" si="12"/>
        <v>-</v>
      </c>
      <c r="AL14" s="183" t="str">
        <f t="shared" si="12"/>
        <v>-</v>
      </c>
      <c r="AM14" s="183" t="str">
        <f t="shared" si="12"/>
        <v>-</v>
      </c>
      <c r="AO14" s="183" t="str">
        <f t="shared" si="13"/>
        <v>-</v>
      </c>
      <c r="AP14" s="183" t="str">
        <f t="shared" si="13"/>
        <v>-</v>
      </c>
      <c r="AQ14" s="183" t="str">
        <f t="shared" si="13"/>
        <v>-</v>
      </c>
      <c r="AR14" s="183" t="str">
        <f t="shared" si="13"/>
        <v>-</v>
      </c>
      <c r="AS14" s="183">
        <f t="shared" si="13"/>
        <v>1</v>
      </c>
      <c r="AT14" s="183" t="str">
        <f t="shared" si="13"/>
        <v>-</v>
      </c>
      <c r="AU14" s="183" t="str">
        <f t="shared" si="13"/>
        <v>-</v>
      </c>
      <c r="AV14" s="183" t="str">
        <f t="shared" si="13"/>
        <v>-</v>
      </c>
      <c r="AW14" s="183" t="str">
        <f t="shared" si="13"/>
        <v>-</v>
      </c>
      <c r="AX14" s="183" t="str">
        <f t="shared" si="13"/>
        <v>-</v>
      </c>
      <c r="AY14" s="183" t="str">
        <f t="shared" si="13"/>
        <v>-</v>
      </c>
      <c r="AZ14" s="183" t="str">
        <f t="shared" si="13"/>
        <v>-</v>
      </c>
      <c r="BB14" s="183" t="str">
        <f t="shared" si="14"/>
        <v>-</v>
      </c>
      <c r="BC14" s="183" t="str">
        <f t="shared" si="14"/>
        <v>-</v>
      </c>
      <c r="BD14" s="183" t="str">
        <f t="shared" si="14"/>
        <v>-</v>
      </c>
      <c r="BE14" s="183" t="str">
        <f t="shared" si="14"/>
        <v>-</v>
      </c>
      <c r="BF14" s="183" t="str">
        <f t="shared" si="14"/>
        <v>-</v>
      </c>
      <c r="BG14" s="183" t="str">
        <f t="shared" si="14"/>
        <v>-</v>
      </c>
      <c r="BH14" s="183" t="str">
        <f t="shared" si="14"/>
        <v>-</v>
      </c>
      <c r="BI14" s="183" t="str">
        <f t="shared" si="14"/>
        <v>-</v>
      </c>
      <c r="BJ14" s="183" t="str">
        <f t="shared" si="14"/>
        <v>-</v>
      </c>
      <c r="BK14" s="183" t="str">
        <f t="shared" si="14"/>
        <v>-</v>
      </c>
      <c r="BL14" s="183" t="str">
        <f t="shared" si="14"/>
        <v>-</v>
      </c>
      <c r="BM14" s="183" t="str">
        <f t="shared" si="14"/>
        <v>-</v>
      </c>
      <c r="BO14" s="183" t="str">
        <f t="shared" si="15"/>
        <v>-</v>
      </c>
      <c r="BP14" s="183" t="str">
        <f t="shared" si="15"/>
        <v>-</v>
      </c>
      <c r="BQ14" s="183" t="str">
        <f t="shared" si="15"/>
        <v>-</v>
      </c>
      <c r="BR14" s="183" t="str">
        <f t="shared" si="15"/>
        <v>-</v>
      </c>
      <c r="BS14" s="183" t="str">
        <f t="shared" si="15"/>
        <v>-</v>
      </c>
      <c r="BT14" s="183" t="str">
        <f t="shared" si="15"/>
        <v>-</v>
      </c>
      <c r="BU14" s="183" t="str">
        <f t="shared" si="15"/>
        <v>-</v>
      </c>
      <c r="BV14" s="183" t="str">
        <f t="shared" si="15"/>
        <v>-</v>
      </c>
      <c r="BW14" s="183" t="str">
        <f t="shared" si="15"/>
        <v>-</v>
      </c>
      <c r="BX14" s="183" t="str">
        <f t="shared" si="15"/>
        <v>-</v>
      </c>
      <c r="BY14" s="183" t="str">
        <f t="shared" si="15"/>
        <v>-</v>
      </c>
      <c r="BZ14" s="183" t="str">
        <f t="shared" si="15"/>
        <v>-</v>
      </c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</row>
    <row r="15" spans="1:91" ht="13.5" customHeight="1">
      <c r="A15" s="24">
        <v>7</v>
      </c>
      <c r="B15" s="2" t="s">
        <v>40</v>
      </c>
      <c r="C15" s="172">
        <v>7</v>
      </c>
      <c r="D15" s="172"/>
      <c r="E15" s="172"/>
      <c r="F15" s="172"/>
      <c r="G15" s="172"/>
      <c r="H15" s="176">
        <f t="shared" si="8"/>
        <v>51.85185185185185</v>
      </c>
      <c r="I15" s="2">
        <f t="shared" si="11"/>
        <v>108</v>
      </c>
      <c r="J15" s="2">
        <f t="shared" si="16"/>
        <v>56</v>
      </c>
      <c r="K15" s="2">
        <v>42</v>
      </c>
      <c r="L15" s="2"/>
      <c r="M15" s="2">
        <v>14</v>
      </c>
      <c r="N15" s="2">
        <v>52</v>
      </c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/>
      <c r="AB15" s="183" t="str">
        <f t="shared" si="12"/>
        <v>-</v>
      </c>
      <c r="AC15" s="183" t="str">
        <f t="shared" si="12"/>
        <v>-</v>
      </c>
      <c r="AD15" s="183" t="str">
        <f t="shared" si="12"/>
        <v>-</v>
      </c>
      <c r="AE15" s="183" t="str">
        <f t="shared" si="12"/>
        <v>-</v>
      </c>
      <c r="AF15" s="183" t="str">
        <f t="shared" si="12"/>
        <v>-</v>
      </c>
      <c r="AG15" s="183" t="str">
        <f t="shared" si="12"/>
        <v>-</v>
      </c>
      <c r="AH15" s="183">
        <f t="shared" si="12"/>
        <v>1</v>
      </c>
      <c r="AI15" s="183" t="str">
        <f t="shared" si="12"/>
        <v>-</v>
      </c>
      <c r="AJ15" s="183" t="str">
        <f t="shared" si="12"/>
        <v>-</v>
      </c>
      <c r="AK15" s="183" t="str">
        <f t="shared" si="12"/>
        <v>-</v>
      </c>
      <c r="AL15" s="183" t="str">
        <f t="shared" si="12"/>
        <v>-</v>
      </c>
      <c r="AM15" s="183" t="str">
        <f t="shared" si="12"/>
        <v>-</v>
      </c>
      <c r="AO15" s="183" t="str">
        <f t="shared" si="13"/>
        <v>-</v>
      </c>
      <c r="AP15" s="183" t="str">
        <f t="shared" si="13"/>
        <v>-</v>
      </c>
      <c r="AQ15" s="183" t="str">
        <f t="shared" si="13"/>
        <v>-</v>
      </c>
      <c r="AR15" s="183" t="str">
        <f t="shared" si="13"/>
        <v>-</v>
      </c>
      <c r="AS15" s="183" t="str">
        <f t="shared" si="13"/>
        <v>-</v>
      </c>
      <c r="AT15" s="183" t="str">
        <f t="shared" si="13"/>
        <v>-</v>
      </c>
      <c r="AU15" s="183" t="str">
        <f t="shared" si="13"/>
        <v>-</v>
      </c>
      <c r="AV15" s="183" t="str">
        <f t="shared" si="13"/>
        <v>-</v>
      </c>
      <c r="AW15" s="183" t="str">
        <f t="shared" si="13"/>
        <v>-</v>
      </c>
      <c r="AX15" s="183" t="str">
        <f t="shared" si="13"/>
        <v>-</v>
      </c>
      <c r="AY15" s="183" t="str">
        <f t="shared" si="13"/>
        <v>-</v>
      </c>
      <c r="AZ15" s="183" t="str">
        <f t="shared" si="13"/>
        <v>-</v>
      </c>
      <c r="BB15" s="183" t="str">
        <f t="shared" si="14"/>
        <v>-</v>
      </c>
      <c r="BC15" s="183" t="str">
        <f t="shared" si="14"/>
        <v>-</v>
      </c>
      <c r="BD15" s="183" t="str">
        <f t="shared" si="14"/>
        <v>-</v>
      </c>
      <c r="BE15" s="183" t="str">
        <f t="shared" si="14"/>
        <v>-</v>
      </c>
      <c r="BF15" s="183" t="str">
        <f t="shared" si="14"/>
        <v>-</v>
      </c>
      <c r="BG15" s="183" t="str">
        <f t="shared" si="14"/>
        <v>-</v>
      </c>
      <c r="BH15" s="183" t="str">
        <f t="shared" si="14"/>
        <v>-</v>
      </c>
      <c r="BI15" s="183" t="str">
        <f t="shared" si="14"/>
        <v>-</v>
      </c>
      <c r="BJ15" s="183" t="str">
        <f t="shared" si="14"/>
        <v>-</v>
      </c>
      <c r="BK15" s="183" t="str">
        <f t="shared" si="14"/>
        <v>-</v>
      </c>
      <c r="BL15" s="183" t="str">
        <f t="shared" si="14"/>
        <v>-</v>
      </c>
      <c r="BM15" s="183" t="str">
        <f t="shared" si="14"/>
        <v>-</v>
      </c>
      <c r="BO15" s="183" t="str">
        <f t="shared" si="15"/>
        <v>-</v>
      </c>
      <c r="BP15" s="183" t="str">
        <f t="shared" si="15"/>
        <v>-</v>
      </c>
      <c r="BQ15" s="183" t="str">
        <f t="shared" si="15"/>
        <v>-</v>
      </c>
      <c r="BR15" s="183" t="str">
        <f t="shared" si="15"/>
        <v>-</v>
      </c>
      <c r="BS15" s="183" t="str">
        <f t="shared" si="15"/>
        <v>-</v>
      </c>
      <c r="BT15" s="183" t="str">
        <f t="shared" si="15"/>
        <v>-</v>
      </c>
      <c r="BU15" s="183" t="str">
        <f t="shared" si="15"/>
        <v>-</v>
      </c>
      <c r="BV15" s="183" t="str">
        <f t="shared" si="15"/>
        <v>-</v>
      </c>
      <c r="BW15" s="183" t="str">
        <f t="shared" si="15"/>
        <v>-</v>
      </c>
      <c r="BX15" s="183" t="str">
        <f t="shared" si="15"/>
        <v>-</v>
      </c>
      <c r="BY15" s="183" t="str">
        <f t="shared" si="15"/>
        <v>-</v>
      </c>
      <c r="BZ15" s="183" t="str">
        <f t="shared" si="15"/>
        <v>-</v>
      </c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</row>
    <row r="16" spans="1:91" ht="13.5" customHeight="1">
      <c r="A16" s="24">
        <v>8</v>
      </c>
      <c r="B16" s="2" t="s">
        <v>41</v>
      </c>
      <c r="C16" s="172">
        <v>9</v>
      </c>
      <c r="D16" s="172"/>
      <c r="E16" s="172"/>
      <c r="F16" s="172"/>
      <c r="G16" s="172"/>
      <c r="H16" s="176">
        <f t="shared" si="8"/>
        <v>33.33333333333333</v>
      </c>
      <c r="I16" s="2">
        <f t="shared" si="11"/>
        <v>108</v>
      </c>
      <c r="J16" s="2">
        <f t="shared" si="16"/>
        <v>36</v>
      </c>
      <c r="K16" s="2">
        <v>24</v>
      </c>
      <c r="L16" s="2"/>
      <c r="M16" s="2">
        <v>12</v>
      </c>
      <c r="N16" s="2">
        <v>72</v>
      </c>
      <c r="O16" s="2"/>
      <c r="P16" s="2"/>
      <c r="Q16" s="2"/>
      <c r="R16" s="2"/>
      <c r="S16" s="2"/>
      <c r="T16" s="2"/>
      <c r="U16" s="2"/>
      <c r="V16" s="2"/>
      <c r="W16" s="2">
        <v>3</v>
      </c>
      <c r="X16" s="2"/>
      <c r="Y16" s="2"/>
      <c r="Z16" s="2"/>
      <c r="AB16" s="183" t="str">
        <f t="shared" si="12"/>
        <v>-</v>
      </c>
      <c r="AC16" s="183" t="str">
        <f t="shared" si="12"/>
        <v>-</v>
      </c>
      <c r="AD16" s="183" t="str">
        <f t="shared" si="12"/>
        <v>-</v>
      </c>
      <c r="AE16" s="183" t="str">
        <f t="shared" si="12"/>
        <v>-</v>
      </c>
      <c r="AF16" s="183" t="str">
        <f t="shared" si="12"/>
        <v>-</v>
      </c>
      <c r="AG16" s="183" t="str">
        <f t="shared" si="12"/>
        <v>-</v>
      </c>
      <c r="AH16" s="183" t="str">
        <f t="shared" si="12"/>
        <v>-</v>
      </c>
      <c r="AI16" s="183" t="str">
        <f t="shared" si="12"/>
        <v>-</v>
      </c>
      <c r="AJ16" s="183">
        <f t="shared" si="12"/>
        <v>1</v>
      </c>
      <c r="AK16" s="183" t="str">
        <f t="shared" si="12"/>
        <v>-</v>
      </c>
      <c r="AL16" s="183" t="str">
        <f t="shared" si="12"/>
        <v>-</v>
      </c>
      <c r="AM16" s="183" t="str">
        <f t="shared" si="12"/>
        <v>-</v>
      </c>
      <c r="AO16" s="183" t="str">
        <f t="shared" si="13"/>
        <v>-</v>
      </c>
      <c r="AP16" s="183" t="str">
        <f t="shared" si="13"/>
        <v>-</v>
      </c>
      <c r="AQ16" s="183" t="str">
        <f t="shared" si="13"/>
        <v>-</v>
      </c>
      <c r="AR16" s="183" t="str">
        <f t="shared" si="13"/>
        <v>-</v>
      </c>
      <c r="AS16" s="183" t="str">
        <f t="shared" si="13"/>
        <v>-</v>
      </c>
      <c r="AT16" s="183" t="str">
        <f t="shared" si="13"/>
        <v>-</v>
      </c>
      <c r="AU16" s="183" t="str">
        <f t="shared" si="13"/>
        <v>-</v>
      </c>
      <c r="AV16" s="183" t="str">
        <f t="shared" si="13"/>
        <v>-</v>
      </c>
      <c r="AW16" s="183" t="str">
        <f t="shared" si="13"/>
        <v>-</v>
      </c>
      <c r="AX16" s="183" t="str">
        <f t="shared" si="13"/>
        <v>-</v>
      </c>
      <c r="AY16" s="183" t="str">
        <f t="shared" si="13"/>
        <v>-</v>
      </c>
      <c r="AZ16" s="183" t="str">
        <f t="shared" si="13"/>
        <v>-</v>
      </c>
      <c r="BB16" s="183" t="str">
        <f t="shared" si="14"/>
        <v>-</v>
      </c>
      <c r="BC16" s="183" t="str">
        <f t="shared" si="14"/>
        <v>-</v>
      </c>
      <c r="BD16" s="183" t="str">
        <f t="shared" si="14"/>
        <v>-</v>
      </c>
      <c r="BE16" s="183" t="str">
        <f t="shared" si="14"/>
        <v>-</v>
      </c>
      <c r="BF16" s="183" t="str">
        <f t="shared" si="14"/>
        <v>-</v>
      </c>
      <c r="BG16" s="183" t="str">
        <f t="shared" si="14"/>
        <v>-</v>
      </c>
      <c r="BH16" s="183" t="str">
        <f t="shared" si="14"/>
        <v>-</v>
      </c>
      <c r="BI16" s="183" t="str">
        <f t="shared" si="14"/>
        <v>-</v>
      </c>
      <c r="BJ16" s="183" t="str">
        <f t="shared" si="14"/>
        <v>-</v>
      </c>
      <c r="BK16" s="183" t="str">
        <f t="shared" si="14"/>
        <v>-</v>
      </c>
      <c r="BL16" s="183" t="str">
        <f t="shared" si="14"/>
        <v>-</v>
      </c>
      <c r="BM16" s="183" t="str">
        <f t="shared" si="14"/>
        <v>-</v>
      </c>
      <c r="BO16" s="183" t="str">
        <f t="shared" si="15"/>
        <v>-</v>
      </c>
      <c r="BP16" s="183" t="str">
        <f t="shared" si="15"/>
        <v>-</v>
      </c>
      <c r="BQ16" s="183" t="str">
        <f t="shared" si="15"/>
        <v>-</v>
      </c>
      <c r="BR16" s="183" t="str">
        <f t="shared" si="15"/>
        <v>-</v>
      </c>
      <c r="BS16" s="183" t="str">
        <f t="shared" si="15"/>
        <v>-</v>
      </c>
      <c r="BT16" s="183" t="str">
        <f t="shared" si="15"/>
        <v>-</v>
      </c>
      <c r="BU16" s="183" t="str">
        <f t="shared" si="15"/>
        <v>-</v>
      </c>
      <c r="BV16" s="183" t="str">
        <f t="shared" si="15"/>
        <v>-</v>
      </c>
      <c r="BW16" s="183" t="str">
        <f t="shared" si="15"/>
        <v>-</v>
      </c>
      <c r="BX16" s="183" t="str">
        <f t="shared" si="15"/>
        <v>-</v>
      </c>
      <c r="BY16" s="183" t="str">
        <f t="shared" si="15"/>
        <v>-</v>
      </c>
      <c r="BZ16" s="183" t="str">
        <f t="shared" si="15"/>
        <v>-</v>
      </c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</row>
    <row r="17" spans="1:91" ht="12.75">
      <c r="A17" s="65">
        <v>9</v>
      </c>
      <c r="B17" s="83" t="s">
        <v>42</v>
      </c>
      <c r="C17" s="172"/>
      <c r="D17" s="172">
        <v>2</v>
      </c>
      <c r="E17" s="172"/>
      <c r="F17" s="172"/>
      <c r="G17" s="172"/>
      <c r="H17" s="176">
        <f t="shared" si="8"/>
        <v>39.50617283950617</v>
      </c>
      <c r="I17" s="2">
        <f t="shared" si="11"/>
        <v>81</v>
      </c>
      <c r="J17" s="2">
        <f t="shared" si="16"/>
        <v>32</v>
      </c>
      <c r="K17" s="2">
        <v>24</v>
      </c>
      <c r="L17" s="2"/>
      <c r="M17" s="2">
        <v>8</v>
      </c>
      <c r="N17" s="2">
        <v>49</v>
      </c>
      <c r="O17" s="2"/>
      <c r="P17" s="2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B17" s="183" t="str">
        <f t="shared" si="12"/>
        <v>-</v>
      </c>
      <c r="AC17" s="183" t="str">
        <f t="shared" si="12"/>
        <v>-</v>
      </c>
      <c r="AD17" s="183" t="str">
        <f t="shared" si="12"/>
        <v>-</v>
      </c>
      <c r="AE17" s="183" t="str">
        <f t="shared" si="12"/>
        <v>-</v>
      </c>
      <c r="AF17" s="183" t="str">
        <f t="shared" si="12"/>
        <v>-</v>
      </c>
      <c r="AG17" s="183" t="str">
        <f t="shared" si="12"/>
        <v>-</v>
      </c>
      <c r="AH17" s="183" t="str">
        <f t="shared" si="12"/>
        <v>-</v>
      </c>
      <c r="AI17" s="183" t="str">
        <f t="shared" si="12"/>
        <v>-</v>
      </c>
      <c r="AJ17" s="183" t="str">
        <f t="shared" si="12"/>
        <v>-</v>
      </c>
      <c r="AK17" s="183" t="str">
        <f t="shared" si="12"/>
        <v>-</v>
      </c>
      <c r="AL17" s="183" t="str">
        <f t="shared" si="12"/>
        <v>-</v>
      </c>
      <c r="AM17" s="183" t="str">
        <f t="shared" si="12"/>
        <v>-</v>
      </c>
      <c r="AO17" s="183" t="str">
        <f t="shared" si="13"/>
        <v>-</v>
      </c>
      <c r="AP17" s="183">
        <f t="shared" si="13"/>
        <v>1</v>
      </c>
      <c r="AQ17" s="183" t="str">
        <f t="shared" si="13"/>
        <v>-</v>
      </c>
      <c r="AR17" s="183" t="str">
        <f t="shared" si="13"/>
        <v>-</v>
      </c>
      <c r="AS17" s="183" t="str">
        <f t="shared" si="13"/>
        <v>-</v>
      </c>
      <c r="AT17" s="183" t="str">
        <f t="shared" si="13"/>
        <v>-</v>
      </c>
      <c r="AU17" s="183" t="str">
        <f t="shared" si="13"/>
        <v>-</v>
      </c>
      <c r="AV17" s="183" t="str">
        <f t="shared" si="13"/>
        <v>-</v>
      </c>
      <c r="AW17" s="183" t="str">
        <f t="shared" si="13"/>
        <v>-</v>
      </c>
      <c r="AX17" s="183" t="str">
        <f t="shared" si="13"/>
        <v>-</v>
      </c>
      <c r="AY17" s="183" t="str">
        <f t="shared" si="13"/>
        <v>-</v>
      </c>
      <c r="AZ17" s="183" t="str">
        <f t="shared" si="13"/>
        <v>-</v>
      </c>
      <c r="BB17" s="183" t="str">
        <f t="shared" si="14"/>
        <v>-</v>
      </c>
      <c r="BC17" s="183" t="str">
        <f t="shared" si="14"/>
        <v>-</v>
      </c>
      <c r="BD17" s="183" t="str">
        <f t="shared" si="14"/>
        <v>-</v>
      </c>
      <c r="BE17" s="183" t="str">
        <f t="shared" si="14"/>
        <v>-</v>
      </c>
      <c r="BF17" s="183" t="str">
        <f t="shared" si="14"/>
        <v>-</v>
      </c>
      <c r="BG17" s="183" t="str">
        <f t="shared" si="14"/>
        <v>-</v>
      </c>
      <c r="BH17" s="183" t="str">
        <f t="shared" si="14"/>
        <v>-</v>
      </c>
      <c r="BI17" s="183" t="str">
        <f t="shared" si="14"/>
        <v>-</v>
      </c>
      <c r="BJ17" s="183" t="str">
        <f t="shared" si="14"/>
        <v>-</v>
      </c>
      <c r="BK17" s="183" t="str">
        <f t="shared" si="14"/>
        <v>-</v>
      </c>
      <c r="BL17" s="183" t="str">
        <f t="shared" si="14"/>
        <v>-</v>
      </c>
      <c r="BM17" s="183" t="str">
        <f t="shared" si="14"/>
        <v>-</v>
      </c>
      <c r="BO17" s="183" t="str">
        <f t="shared" si="15"/>
        <v>-</v>
      </c>
      <c r="BP17" s="183" t="str">
        <f t="shared" si="15"/>
        <v>-</v>
      </c>
      <c r="BQ17" s="183" t="str">
        <f t="shared" si="15"/>
        <v>-</v>
      </c>
      <c r="BR17" s="183" t="str">
        <f t="shared" si="15"/>
        <v>-</v>
      </c>
      <c r="BS17" s="183" t="str">
        <f t="shared" si="15"/>
        <v>-</v>
      </c>
      <c r="BT17" s="183" t="str">
        <f t="shared" si="15"/>
        <v>-</v>
      </c>
      <c r="BU17" s="183" t="str">
        <f t="shared" si="15"/>
        <v>-</v>
      </c>
      <c r="BV17" s="183" t="str">
        <f t="shared" si="15"/>
        <v>-</v>
      </c>
      <c r="BW17" s="183" t="str">
        <f t="shared" si="15"/>
        <v>-</v>
      </c>
      <c r="BX17" s="183" t="str">
        <f t="shared" si="15"/>
        <v>-</v>
      </c>
      <c r="BY17" s="183" t="str">
        <f t="shared" si="15"/>
        <v>-</v>
      </c>
      <c r="BZ17" s="183" t="str">
        <f t="shared" si="15"/>
        <v>-</v>
      </c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</row>
    <row r="18" spans="1:91" ht="13.5" customHeight="1">
      <c r="A18" s="25">
        <v>10</v>
      </c>
      <c r="B18" s="2" t="s">
        <v>43</v>
      </c>
      <c r="C18" s="172"/>
      <c r="D18" s="172">
        <v>8</v>
      </c>
      <c r="E18" s="172"/>
      <c r="F18" s="172"/>
      <c r="G18" s="172"/>
      <c r="H18" s="176">
        <f t="shared" si="8"/>
        <v>44.44444444444444</v>
      </c>
      <c r="I18" s="2">
        <f t="shared" si="11"/>
        <v>54</v>
      </c>
      <c r="J18" s="2">
        <f t="shared" si="16"/>
        <v>24</v>
      </c>
      <c r="K18" s="2">
        <v>16</v>
      </c>
      <c r="L18" s="2"/>
      <c r="M18" s="2">
        <v>8</v>
      </c>
      <c r="N18" s="2">
        <v>30</v>
      </c>
      <c r="O18" s="2"/>
      <c r="P18" s="2"/>
      <c r="Q18" s="2"/>
      <c r="R18" s="2"/>
      <c r="S18" s="2"/>
      <c r="T18" s="2"/>
      <c r="U18" s="2"/>
      <c r="V18" s="2">
        <v>3</v>
      </c>
      <c r="W18" s="2"/>
      <c r="X18" s="2"/>
      <c r="Y18" s="2"/>
      <c r="Z18" s="2"/>
      <c r="AB18" s="183" t="str">
        <f t="shared" si="12"/>
        <v>-</v>
      </c>
      <c r="AC18" s="183" t="str">
        <f t="shared" si="12"/>
        <v>-</v>
      </c>
      <c r="AD18" s="183" t="str">
        <f t="shared" si="12"/>
        <v>-</v>
      </c>
      <c r="AE18" s="183" t="str">
        <f t="shared" si="12"/>
        <v>-</v>
      </c>
      <c r="AF18" s="183" t="str">
        <f t="shared" si="12"/>
        <v>-</v>
      </c>
      <c r="AG18" s="183" t="str">
        <f t="shared" si="12"/>
        <v>-</v>
      </c>
      <c r="AH18" s="183" t="str">
        <f t="shared" si="12"/>
        <v>-</v>
      </c>
      <c r="AI18" s="183" t="str">
        <f t="shared" si="12"/>
        <v>-</v>
      </c>
      <c r="AJ18" s="183" t="str">
        <f t="shared" si="12"/>
        <v>-</v>
      </c>
      <c r="AK18" s="183" t="str">
        <f t="shared" si="12"/>
        <v>-</v>
      </c>
      <c r="AL18" s="183" t="str">
        <f t="shared" si="12"/>
        <v>-</v>
      </c>
      <c r="AM18" s="183" t="str">
        <f t="shared" si="12"/>
        <v>-</v>
      </c>
      <c r="AO18" s="183" t="str">
        <f t="shared" si="13"/>
        <v>-</v>
      </c>
      <c r="AP18" s="183" t="str">
        <f t="shared" si="13"/>
        <v>-</v>
      </c>
      <c r="AQ18" s="183" t="str">
        <f t="shared" si="13"/>
        <v>-</v>
      </c>
      <c r="AR18" s="183" t="str">
        <f t="shared" si="13"/>
        <v>-</v>
      </c>
      <c r="AS18" s="183" t="str">
        <f t="shared" si="13"/>
        <v>-</v>
      </c>
      <c r="AT18" s="183" t="str">
        <f t="shared" si="13"/>
        <v>-</v>
      </c>
      <c r="AU18" s="183" t="str">
        <f t="shared" si="13"/>
        <v>-</v>
      </c>
      <c r="AV18" s="183">
        <f t="shared" si="13"/>
        <v>1</v>
      </c>
      <c r="AW18" s="183" t="str">
        <f t="shared" si="13"/>
        <v>-</v>
      </c>
      <c r="AX18" s="183" t="str">
        <f t="shared" si="13"/>
        <v>-</v>
      </c>
      <c r="AY18" s="183" t="str">
        <f t="shared" si="13"/>
        <v>-</v>
      </c>
      <c r="AZ18" s="183" t="str">
        <f t="shared" si="13"/>
        <v>-</v>
      </c>
      <c r="BB18" s="183" t="str">
        <f t="shared" si="14"/>
        <v>-</v>
      </c>
      <c r="BC18" s="183" t="str">
        <f t="shared" si="14"/>
        <v>-</v>
      </c>
      <c r="BD18" s="183" t="str">
        <f t="shared" si="14"/>
        <v>-</v>
      </c>
      <c r="BE18" s="183" t="str">
        <f t="shared" si="14"/>
        <v>-</v>
      </c>
      <c r="BF18" s="183" t="str">
        <f t="shared" si="14"/>
        <v>-</v>
      </c>
      <c r="BG18" s="183" t="str">
        <f t="shared" si="14"/>
        <v>-</v>
      </c>
      <c r="BH18" s="183" t="str">
        <f t="shared" si="14"/>
        <v>-</v>
      </c>
      <c r="BI18" s="183" t="str">
        <f t="shared" si="14"/>
        <v>-</v>
      </c>
      <c r="BJ18" s="183" t="str">
        <f t="shared" si="14"/>
        <v>-</v>
      </c>
      <c r="BK18" s="183" t="str">
        <f t="shared" si="14"/>
        <v>-</v>
      </c>
      <c r="BL18" s="183" t="str">
        <f t="shared" si="14"/>
        <v>-</v>
      </c>
      <c r="BM18" s="183" t="str">
        <f t="shared" si="14"/>
        <v>-</v>
      </c>
      <c r="BO18" s="183" t="str">
        <f t="shared" si="15"/>
        <v>-</v>
      </c>
      <c r="BP18" s="183" t="str">
        <f t="shared" si="15"/>
        <v>-</v>
      </c>
      <c r="BQ18" s="183" t="str">
        <f t="shared" si="15"/>
        <v>-</v>
      </c>
      <c r="BR18" s="183" t="str">
        <f t="shared" si="15"/>
        <v>-</v>
      </c>
      <c r="BS18" s="183" t="str">
        <f t="shared" si="15"/>
        <v>-</v>
      </c>
      <c r="BT18" s="183" t="str">
        <f t="shared" si="15"/>
        <v>-</v>
      </c>
      <c r="BU18" s="183" t="str">
        <f t="shared" si="15"/>
        <v>-</v>
      </c>
      <c r="BV18" s="183" t="str">
        <f t="shared" si="15"/>
        <v>-</v>
      </c>
      <c r="BW18" s="183" t="str">
        <f t="shared" si="15"/>
        <v>-</v>
      </c>
      <c r="BX18" s="183" t="str">
        <f t="shared" si="15"/>
        <v>-</v>
      </c>
      <c r="BY18" s="183" t="str">
        <f t="shared" si="15"/>
        <v>-</v>
      </c>
      <c r="BZ18" s="183" t="str">
        <f t="shared" si="15"/>
        <v>-</v>
      </c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</row>
    <row r="19" spans="1:91" ht="13.5" customHeight="1">
      <c r="A19" s="25">
        <v>11</v>
      </c>
      <c r="B19" s="2" t="s">
        <v>44</v>
      </c>
      <c r="C19" s="172">
        <v>4</v>
      </c>
      <c r="D19" s="172" t="s">
        <v>45</v>
      </c>
      <c r="E19" s="172"/>
      <c r="F19" s="172"/>
      <c r="G19" s="172"/>
      <c r="H19" s="176">
        <f t="shared" si="8"/>
        <v>48.76543209876543</v>
      </c>
      <c r="I19" s="2">
        <f t="shared" si="11"/>
        <v>324</v>
      </c>
      <c r="J19" s="2">
        <f t="shared" si="16"/>
        <v>158</v>
      </c>
      <c r="K19" s="2"/>
      <c r="L19" s="2"/>
      <c r="M19" s="2">
        <v>158</v>
      </c>
      <c r="N19" s="2">
        <v>166</v>
      </c>
      <c r="O19" s="2">
        <v>3</v>
      </c>
      <c r="P19" s="2">
        <v>3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/>
      <c r="Z19" s="2"/>
      <c r="AB19" s="183" t="str">
        <f t="shared" si="12"/>
        <v>-</v>
      </c>
      <c r="AC19" s="183" t="str">
        <f t="shared" si="12"/>
        <v>-</v>
      </c>
      <c r="AD19" s="183" t="str">
        <f t="shared" si="12"/>
        <v>-</v>
      </c>
      <c r="AE19" s="183">
        <f t="shared" si="12"/>
        <v>1</v>
      </c>
      <c r="AF19" s="183" t="str">
        <f t="shared" si="12"/>
        <v>-</v>
      </c>
      <c r="AG19" s="183" t="str">
        <f t="shared" si="12"/>
        <v>-</v>
      </c>
      <c r="AH19" s="183" t="str">
        <f t="shared" si="12"/>
        <v>-</v>
      </c>
      <c r="AI19" s="183" t="str">
        <f t="shared" si="12"/>
        <v>-</v>
      </c>
      <c r="AJ19" s="183" t="str">
        <f t="shared" si="12"/>
        <v>-</v>
      </c>
      <c r="AK19" s="183" t="str">
        <f t="shared" si="12"/>
        <v>-</v>
      </c>
      <c r="AL19" s="183" t="str">
        <f t="shared" si="12"/>
        <v>-</v>
      </c>
      <c r="AM19" s="183" t="str">
        <f t="shared" si="12"/>
        <v>-</v>
      </c>
      <c r="AO19" s="183">
        <f t="shared" si="13"/>
        <v>1</v>
      </c>
      <c r="AP19" s="183">
        <f t="shared" si="13"/>
        <v>1</v>
      </c>
      <c r="AQ19" s="183">
        <f t="shared" si="13"/>
        <v>1</v>
      </c>
      <c r="AR19" s="183" t="str">
        <f t="shared" si="13"/>
        <v>-</v>
      </c>
      <c r="AS19" s="183" t="str">
        <f t="shared" si="13"/>
        <v>-</v>
      </c>
      <c r="AT19" s="183" t="str">
        <f t="shared" si="13"/>
        <v>-</v>
      </c>
      <c r="AU19" s="183" t="str">
        <f t="shared" si="13"/>
        <v>-</v>
      </c>
      <c r="AV19" s="183" t="str">
        <f t="shared" si="13"/>
        <v>-</v>
      </c>
      <c r="AW19" s="183" t="str">
        <f t="shared" si="13"/>
        <v>-</v>
      </c>
      <c r="AX19" s="183" t="str">
        <f t="shared" si="13"/>
        <v>-</v>
      </c>
      <c r="AY19" s="183" t="str">
        <f t="shared" si="13"/>
        <v>-</v>
      </c>
      <c r="AZ19" s="183" t="str">
        <f t="shared" si="13"/>
        <v>-</v>
      </c>
      <c r="BB19" s="183" t="str">
        <f t="shared" si="14"/>
        <v>-</v>
      </c>
      <c r="BC19" s="183" t="str">
        <f t="shared" si="14"/>
        <v>-</v>
      </c>
      <c r="BD19" s="183" t="str">
        <f t="shared" si="14"/>
        <v>-</v>
      </c>
      <c r="BE19" s="183" t="str">
        <f t="shared" si="14"/>
        <v>-</v>
      </c>
      <c r="BF19" s="183" t="str">
        <f t="shared" si="14"/>
        <v>-</v>
      </c>
      <c r="BG19" s="183" t="str">
        <f t="shared" si="14"/>
        <v>-</v>
      </c>
      <c r="BH19" s="183" t="str">
        <f t="shared" si="14"/>
        <v>-</v>
      </c>
      <c r="BI19" s="183" t="str">
        <f t="shared" si="14"/>
        <v>-</v>
      </c>
      <c r="BJ19" s="183" t="str">
        <f t="shared" si="14"/>
        <v>-</v>
      </c>
      <c r="BK19" s="183" t="str">
        <f t="shared" si="14"/>
        <v>-</v>
      </c>
      <c r="BL19" s="183" t="str">
        <f t="shared" si="14"/>
        <v>-</v>
      </c>
      <c r="BM19" s="183" t="str">
        <f t="shared" si="14"/>
        <v>-</v>
      </c>
      <c r="BO19" s="183" t="str">
        <f t="shared" si="15"/>
        <v>-</v>
      </c>
      <c r="BP19" s="183" t="str">
        <f t="shared" si="15"/>
        <v>-</v>
      </c>
      <c r="BQ19" s="183" t="str">
        <f t="shared" si="15"/>
        <v>-</v>
      </c>
      <c r="BR19" s="183" t="str">
        <f t="shared" si="15"/>
        <v>-</v>
      </c>
      <c r="BS19" s="183" t="str">
        <f t="shared" si="15"/>
        <v>-</v>
      </c>
      <c r="BT19" s="183" t="str">
        <f t="shared" si="15"/>
        <v>-</v>
      </c>
      <c r="BU19" s="183" t="str">
        <f t="shared" si="15"/>
        <v>-</v>
      </c>
      <c r="BV19" s="183" t="str">
        <f t="shared" si="15"/>
        <v>-</v>
      </c>
      <c r="BW19" s="183" t="str">
        <f t="shared" si="15"/>
        <v>-</v>
      </c>
      <c r="BX19" s="183" t="str">
        <f t="shared" si="15"/>
        <v>-</v>
      </c>
      <c r="BY19" s="183" t="str">
        <f t="shared" si="15"/>
        <v>-</v>
      </c>
      <c r="BZ19" s="183" t="str">
        <f t="shared" si="15"/>
        <v>-</v>
      </c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</row>
    <row r="20" spans="1:91" ht="13.5" customHeight="1">
      <c r="A20" s="25">
        <v>12</v>
      </c>
      <c r="B20" s="2" t="s">
        <v>46</v>
      </c>
      <c r="C20" s="172"/>
      <c r="D20" s="172" t="s">
        <v>250</v>
      </c>
      <c r="E20" s="172"/>
      <c r="F20" s="172"/>
      <c r="G20" s="172"/>
      <c r="H20" s="176">
        <f t="shared" si="8"/>
        <v>62.96296296296296</v>
      </c>
      <c r="I20" s="2">
        <f t="shared" si="11"/>
        <v>324</v>
      </c>
      <c r="J20" s="2">
        <f t="shared" si="16"/>
        <v>204</v>
      </c>
      <c r="K20" s="2"/>
      <c r="L20" s="2"/>
      <c r="M20" s="2">
        <v>204</v>
      </c>
      <c r="N20" s="2">
        <v>120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/>
      <c r="Y20" s="2"/>
      <c r="Z20" s="2"/>
      <c r="AB20" s="183" t="str">
        <f t="shared" si="12"/>
        <v>-</v>
      </c>
      <c r="AC20" s="183" t="str">
        <f t="shared" si="12"/>
        <v>-</v>
      </c>
      <c r="AD20" s="183" t="str">
        <f t="shared" si="12"/>
        <v>-</v>
      </c>
      <c r="AE20" s="183" t="str">
        <f t="shared" si="12"/>
        <v>-</v>
      </c>
      <c r="AF20" s="183" t="str">
        <f t="shared" si="12"/>
        <v>-</v>
      </c>
      <c r="AG20" s="183" t="str">
        <f t="shared" si="12"/>
        <v>-</v>
      </c>
      <c r="AH20" s="183" t="str">
        <f t="shared" si="12"/>
        <v>-</v>
      </c>
      <c r="AI20" s="183" t="str">
        <f t="shared" si="12"/>
        <v>-</v>
      </c>
      <c r="AJ20" s="183" t="str">
        <f t="shared" si="12"/>
        <v>-</v>
      </c>
      <c r="AK20" s="183" t="str">
        <f t="shared" si="12"/>
        <v>-</v>
      </c>
      <c r="AL20" s="183" t="str">
        <f t="shared" si="12"/>
        <v>-</v>
      </c>
      <c r="AM20" s="183" t="str">
        <f t="shared" si="12"/>
        <v>-</v>
      </c>
      <c r="AO20" s="183" t="str">
        <f t="shared" si="13"/>
        <v>-</v>
      </c>
      <c r="AP20" s="183" t="str">
        <f t="shared" si="13"/>
        <v>-</v>
      </c>
      <c r="AQ20" s="183">
        <f t="shared" si="13"/>
        <v>1</v>
      </c>
      <c r="AR20" s="183" t="str">
        <f t="shared" si="13"/>
        <v>-</v>
      </c>
      <c r="AS20" s="183" t="str">
        <f t="shared" si="13"/>
        <v>-</v>
      </c>
      <c r="AT20" s="183">
        <f t="shared" si="13"/>
        <v>1</v>
      </c>
      <c r="AU20" s="183" t="str">
        <f t="shared" si="13"/>
        <v>-</v>
      </c>
      <c r="AV20" s="183" t="str">
        <f t="shared" si="13"/>
        <v>-</v>
      </c>
      <c r="AW20" s="183">
        <f t="shared" si="13"/>
        <v>1</v>
      </c>
      <c r="AX20" s="183" t="str">
        <f t="shared" si="13"/>
        <v>-</v>
      </c>
      <c r="AY20" s="183" t="str">
        <f t="shared" si="13"/>
        <v>-</v>
      </c>
      <c r="AZ20" s="183" t="str">
        <f t="shared" si="13"/>
        <v>-</v>
      </c>
      <c r="BB20" s="183" t="str">
        <f t="shared" si="14"/>
        <v>-</v>
      </c>
      <c r="BC20" s="183" t="str">
        <f t="shared" si="14"/>
        <v>-</v>
      </c>
      <c r="BD20" s="183" t="str">
        <f t="shared" si="14"/>
        <v>-</v>
      </c>
      <c r="BE20" s="183" t="str">
        <f t="shared" si="14"/>
        <v>-</v>
      </c>
      <c r="BF20" s="183" t="str">
        <f t="shared" si="14"/>
        <v>-</v>
      </c>
      <c r="BG20" s="183" t="str">
        <f t="shared" si="14"/>
        <v>-</v>
      </c>
      <c r="BH20" s="183" t="str">
        <f t="shared" si="14"/>
        <v>-</v>
      </c>
      <c r="BI20" s="183" t="str">
        <f t="shared" si="14"/>
        <v>-</v>
      </c>
      <c r="BJ20" s="183" t="str">
        <f t="shared" si="14"/>
        <v>-</v>
      </c>
      <c r="BK20" s="183" t="str">
        <f t="shared" si="14"/>
        <v>-</v>
      </c>
      <c r="BL20" s="183" t="str">
        <f t="shared" si="14"/>
        <v>-</v>
      </c>
      <c r="BM20" s="183" t="str">
        <f t="shared" si="14"/>
        <v>-</v>
      </c>
      <c r="BO20" s="183" t="str">
        <f t="shared" si="15"/>
        <v>-</v>
      </c>
      <c r="BP20" s="183" t="str">
        <f t="shared" si="15"/>
        <v>-</v>
      </c>
      <c r="BQ20" s="183" t="str">
        <f t="shared" si="15"/>
        <v>-</v>
      </c>
      <c r="BR20" s="183" t="str">
        <f t="shared" si="15"/>
        <v>-</v>
      </c>
      <c r="BS20" s="183" t="str">
        <f t="shared" si="15"/>
        <v>-</v>
      </c>
      <c r="BT20" s="183" t="str">
        <f t="shared" si="15"/>
        <v>-</v>
      </c>
      <c r="BU20" s="183" t="str">
        <f t="shared" si="15"/>
        <v>-</v>
      </c>
      <c r="BV20" s="183" t="str">
        <f t="shared" si="15"/>
        <v>-</v>
      </c>
      <c r="BW20" s="183" t="str">
        <f t="shared" si="15"/>
        <v>-</v>
      </c>
      <c r="BX20" s="183" t="str">
        <f t="shared" si="15"/>
        <v>-</v>
      </c>
      <c r="BY20" s="183" t="str">
        <f t="shared" si="15"/>
        <v>-</v>
      </c>
      <c r="BZ20" s="183" t="str">
        <f t="shared" si="15"/>
        <v>-</v>
      </c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</row>
    <row r="21" spans="1:91" ht="13.5" customHeight="1">
      <c r="A21" s="1">
        <v>2</v>
      </c>
      <c r="B21" s="1" t="s">
        <v>47</v>
      </c>
      <c r="C21" s="1"/>
      <c r="D21" s="1"/>
      <c r="E21" s="1"/>
      <c r="F21" s="1"/>
      <c r="G21" s="1"/>
      <c r="H21" s="175">
        <f t="shared" si="8"/>
        <v>54.73948524795983</v>
      </c>
      <c r="I21" s="1">
        <f aca="true" t="shared" si="17" ref="I21:Z21">SUM(I22:I31)</f>
        <v>1593</v>
      </c>
      <c r="J21" s="1">
        <f t="shared" si="17"/>
        <v>872</v>
      </c>
      <c r="K21" s="1">
        <f t="shared" si="17"/>
        <v>430</v>
      </c>
      <c r="L21" s="1">
        <f t="shared" si="17"/>
        <v>168</v>
      </c>
      <c r="M21" s="1">
        <f t="shared" si="17"/>
        <v>274</v>
      </c>
      <c r="N21" s="1">
        <f t="shared" si="17"/>
        <v>721</v>
      </c>
      <c r="O21" s="1">
        <f t="shared" si="17"/>
        <v>13</v>
      </c>
      <c r="P21" s="1">
        <f t="shared" si="17"/>
        <v>12</v>
      </c>
      <c r="Q21" s="1">
        <f t="shared" si="17"/>
        <v>17</v>
      </c>
      <c r="R21" s="1">
        <f t="shared" si="17"/>
        <v>17</v>
      </c>
      <c r="S21" s="1">
        <f t="shared" si="17"/>
        <v>9</v>
      </c>
      <c r="T21" s="1">
        <f t="shared" si="17"/>
        <v>2</v>
      </c>
      <c r="U21" s="1">
        <f t="shared" si="17"/>
        <v>0</v>
      </c>
      <c r="V21" s="1">
        <f t="shared" si="17"/>
        <v>3</v>
      </c>
      <c r="W21" s="1">
        <f t="shared" si="17"/>
        <v>0</v>
      </c>
      <c r="X21" s="1">
        <f t="shared" si="17"/>
        <v>0</v>
      </c>
      <c r="Y21" s="1">
        <f t="shared" si="17"/>
        <v>4</v>
      </c>
      <c r="Z21" s="1">
        <f t="shared" si="17"/>
        <v>0</v>
      </c>
      <c r="AB21" s="185">
        <f aca="true" t="shared" si="18" ref="AB21:CM21">SUM(AB22:AB31)</f>
        <v>2</v>
      </c>
      <c r="AC21" s="185">
        <f t="shared" si="18"/>
        <v>1</v>
      </c>
      <c r="AD21" s="185">
        <f t="shared" si="18"/>
        <v>3</v>
      </c>
      <c r="AE21" s="185">
        <f t="shared" si="18"/>
        <v>2</v>
      </c>
      <c r="AF21" s="185">
        <f t="shared" si="18"/>
        <v>0</v>
      </c>
      <c r="AG21" s="185">
        <f t="shared" si="18"/>
        <v>0</v>
      </c>
      <c r="AH21" s="185">
        <f t="shared" si="18"/>
        <v>0</v>
      </c>
      <c r="AI21" s="185">
        <f t="shared" si="18"/>
        <v>0</v>
      </c>
      <c r="AJ21" s="185">
        <f t="shared" si="18"/>
        <v>0</v>
      </c>
      <c r="AK21" s="185">
        <f t="shared" si="18"/>
        <v>0</v>
      </c>
      <c r="AL21" s="185">
        <f t="shared" si="18"/>
        <v>1</v>
      </c>
      <c r="AM21" s="185">
        <f t="shared" si="18"/>
        <v>0</v>
      </c>
      <c r="AO21" s="185">
        <f t="shared" si="18"/>
        <v>1</v>
      </c>
      <c r="AP21" s="185">
        <f t="shared" si="18"/>
        <v>0</v>
      </c>
      <c r="AQ21" s="185">
        <f t="shared" si="18"/>
        <v>1</v>
      </c>
      <c r="AR21" s="185">
        <f t="shared" si="18"/>
        <v>2</v>
      </c>
      <c r="AS21" s="185">
        <f t="shared" si="18"/>
        <v>2</v>
      </c>
      <c r="AT21" s="185">
        <f t="shared" si="18"/>
        <v>1</v>
      </c>
      <c r="AU21" s="185">
        <f t="shared" si="18"/>
        <v>0</v>
      </c>
      <c r="AV21" s="185">
        <f t="shared" si="18"/>
        <v>1</v>
      </c>
      <c r="AW21" s="185">
        <f t="shared" si="18"/>
        <v>0</v>
      </c>
      <c r="AX21" s="185">
        <f t="shared" si="18"/>
        <v>0</v>
      </c>
      <c r="AY21" s="185">
        <f t="shared" si="18"/>
        <v>0</v>
      </c>
      <c r="AZ21" s="185">
        <f t="shared" si="18"/>
        <v>0</v>
      </c>
      <c r="BB21" s="185">
        <f t="shared" si="18"/>
        <v>0</v>
      </c>
      <c r="BC21" s="185">
        <f t="shared" si="18"/>
        <v>0</v>
      </c>
      <c r="BD21" s="185">
        <f t="shared" si="18"/>
        <v>0</v>
      </c>
      <c r="BE21" s="185">
        <f t="shared" si="18"/>
        <v>0</v>
      </c>
      <c r="BF21" s="185">
        <f t="shared" si="18"/>
        <v>0</v>
      </c>
      <c r="BG21" s="185">
        <f t="shared" si="18"/>
        <v>0</v>
      </c>
      <c r="BH21" s="185">
        <f t="shared" si="18"/>
        <v>0</v>
      </c>
      <c r="BI21" s="185">
        <f t="shared" si="18"/>
        <v>0</v>
      </c>
      <c r="BJ21" s="185">
        <f t="shared" si="18"/>
        <v>0</v>
      </c>
      <c r="BK21" s="185">
        <f t="shared" si="18"/>
        <v>0</v>
      </c>
      <c r="BL21" s="185">
        <f t="shared" si="18"/>
        <v>0</v>
      </c>
      <c r="BM21" s="185">
        <f t="shared" si="18"/>
        <v>0</v>
      </c>
      <c r="BO21" s="185">
        <f t="shared" si="18"/>
        <v>0</v>
      </c>
      <c r="BP21" s="185">
        <f t="shared" si="18"/>
        <v>0</v>
      </c>
      <c r="BQ21" s="185">
        <f t="shared" si="18"/>
        <v>0</v>
      </c>
      <c r="BR21" s="185">
        <f t="shared" si="18"/>
        <v>0</v>
      </c>
      <c r="BS21" s="185">
        <f t="shared" si="18"/>
        <v>0</v>
      </c>
      <c r="BT21" s="185">
        <f t="shared" si="18"/>
        <v>0</v>
      </c>
      <c r="BU21" s="185">
        <f t="shared" si="18"/>
        <v>0</v>
      </c>
      <c r="BV21" s="185">
        <f t="shared" si="18"/>
        <v>0</v>
      </c>
      <c r="BW21" s="185">
        <f t="shared" si="18"/>
        <v>0</v>
      </c>
      <c r="BX21" s="185">
        <f t="shared" si="18"/>
        <v>0</v>
      </c>
      <c r="BY21" s="185">
        <f t="shared" si="18"/>
        <v>0</v>
      </c>
      <c r="BZ21" s="185">
        <f t="shared" si="18"/>
        <v>0</v>
      </c>
      <c r="CB21" s="185">
        <f t="shared" si="18"/>
        <v>0</v>
      </c>
      <c r="CC21" s="185">
        <f t="shared" si="18"/>
        <v>0</v>
      </c>
      <c r="CD21" s="185">
        <f t="shared" si="18"/>
        <v>5</v>
      </c>
      <c r="CE21" s="185">
        <f t="shared" si="18"/>
        <v>5</v>
      </c>
      <c r="CF21" s="185">
        <f t="shared" si="18"/>
        <v>0</v>
      </c>
      <c r="CG21" s="185">
        <f t="shared" si="18"/>
        <v>0</v>
      </c>
      <c r="CH21" s="185">
        <f t="shared" si="18"/>
        <v>0</v>
      </c>
      <c r="CI21" s="185">
        <f t="shared" si="18"/>
        <v>0</v>
      </c>
      <c r="CJ21" s="185">
        <f t="shared" si="18"/>
        <v>0</v>
      </c>
      <c r="CK21" s="185">
        <f t="shared" si="18"/>
        <v>0</v>
      </c>
      <c r="CL21" s="185">
        <f t="shared" si="18"/>
        <v>0</v>
      </c>
      <c r="CM21" s="185">
        <f t="shared" si="18"/>
        <v>0</v>
      </c>
    </row>
    <row r="22" spans="1:91" ht="13.5" customHeight="1">
      <c r="A22" s="15">
        <v>1</v>
      </c>
      <c r="B22" s="2" t="s">
        <v>48</v>
      </c>
      <c r="C22" s="189" t="s">
        <v>259</v>
      </c>
      <c r="D22" s="172">
        <v>5</v>
      </c>
      <c r="E22" s="172"/>
      <c r="F22" s="172"/>
      <c r="G22" s="172"/>
      <c r="H22" s="176">
        <f t="shared" si="8"/>
        <v>56.56565656565656</v>
      </c>
      <c r="I22" s="2">
        <f aca="true" t="shared" si="19" ref="I22:I31">J22+N22</f>
        <v>594</v>
      </c>
      <c r="J22" s="2">
        <f aca="true" t="shared" si="20" ref="J22:J31">O22*O$6+P22*P$6+Q22*Q$6+R22*R$6+S22*S$6+T22*T$6+U22*U$6+V22*V$6+W22*W$6+X22*X$6+Y22*Y$6+Z22*Z$6</f>
        <v>336</v>
      </c>
      <c r="K22" s="2">
        <v>146</v>
      </c>
      <c r="L22" s="2"/>
      <c r="M22" s="2">
        <v>190</v>
      </c>
      <c r="N22" s="2">
        <v>258</v>
      </c>
      <c r="O22" s="2">
        <v>6</v>
      </c>
      <c r="P22" s="2">
        <v>6</v>
      </c>
      <c r="Q22" s="2">
        <v>6</v>
      </c>
      <c r="R22" s="2">
        <v>6</v>
      </c>
      <c r="S22" s="2">
        <v>6</v>
      </c>
      <c r="T22" s="2"/>
      <c r="U22" s="2"/>
      <c r="V22" s="2"/>
      <c r="W22" s="2"/>
      <c r="X22" s="2"/>
      <c r="Y22" s="2"/>
      <c r="Z22" s="2"/>
      <c r="AB22" s="184">
        <f aca="true" t="shared" si="21" ref="AB22:AM31">IF(ISERROR(SEARCH(AB$7,$C22,1)),"-",IF(COUNTIF($C22,AB$7)=1,1,IF(ISERROR(SEARCH(CONCATENATE(AB$7,","),$C22,1)),IF(ISERROR(SEARCH(CONCATENATE(",",AB$7),$C22,1)),"-",1),1)))</f>
        <v>1</v>
      </c>
      <c r="AC22" s="184">
        <f t="shared" si="21"/>
        <v>1</v>
      </c>
      <c r="AD22" s="184">
        <f t="shared" si="21"/>
        <v>1</v>
      </c>
      <c r="AE22" s="184">
        <f t="shared" si="21"/>
        <v>1</v>
      </c>
      <c r="AF22" s="184" t="str">
        <f t="shared" si="21"/>
        <v>-</v>
      </c>
      <c r="AG22" s="184" t="str">
        <f t="shared" si="21"/>
        <v>-</v>
      </c>
      <c r="AH22" s="184" t="str">
        <f t="shared" si="21"/>
        <v>-</v>
      </c>
      <c r="AI22" s="184" t="str">
        <f t="shared" si="21"/>
        <v>-</v>
      </c>
      <c r="AJ22" s="184" t="str">
        <f t="shared" si="21"/>
        <v>-</v>
      </c>
      <c r="AK22" s="184" t="str">
        <f t="shared" si="21"/>
        <v>-</v>
      </c>
      <c r="AL22" s="184" t="str">
        <f t="shared" si="21"/>
        <v>-</v>
      </c>
      <c r="AM22" s="184" t="str">
        <f t="shared" si="21"/>
        <v>-</v>
      </c>
      <c r="AO22" s="183" t="str">
        <f aca="true" t="shared" si="22" ref="AO22:AZ31">IF(ISERROR(SEARCH(AO$7,$D22,1)),"-",IF(COUNTIF($D22,AO$7)=1,1,IF(ISERROR(SEARCH(CONCATENATE(AO$7,","),$D22,1)),IF(ISERROR(SEARCH(CONCATENATE(",",AO$7),$D22,1)),"-",1),1)))</f>
        <v>-</v>
      </c>
      <c r="AP22" s="183" t="str">
        <f t="shared" si="22"/>
        <v>-</v>
      </c>
      <c r="AQ22" s="183" t="str">
        <f t="shared" si="22"/>
        <v>-</v>
      </c>
      <c r="AR22" s="183" t="str">
        <f t="shared" si="22"/>
        <v>-</v>
      </c>
      <c r="AS22" s="183">
        <f t="shared" si="22"/>
        <v>1</v>
      </c>
      <c r="AT22" s="183" t="str">
        <f t="shared" si="22"/>
        <v>-</v>
      </c>
      <c r="AU22" s="183" t="str">
        <f t="shared" si="22"/>
        <v>-</v>
      </c>
      <c r="AV22" s="183" t="str">
        <f t="shared" si="22"/>
        <v>-</v>
      </c>
      <c r="AW22" s="183" t="str">
        <f t="shared" si="22"/>
        <v>-</v>
      </c>
      <c r="AX22" s="183" t="str">
        <f t="shared" si="22"/>
        <v>-</v>
      </c>
      <c r="AY22" s="183" t="str">
        <f t="shared" si="22"/>
        <v>-</v>
      </c>
      <c r="AZ22" s="183" t="str">
        <f t="shared" si="22"/>
        <v>-</v>
      </c>
      <c r="BB22" s="183" t="str">
        <f aca="true" t="shared" si="23" ref="BB22:BM31">IF(ISERROR(SEARCH(BB$7,$E22,1)),"-",IF(COUNTIF($E22,BB$7)=1,1,IF(ISERROR(SEARCH(CONCATENATE(BB$7,","),$E22,1)),IF(ISERROR(SEARCH(CONCATENATE(",",BB$7),$E22,1)),"-",1),1)))</f>
        <v>-</v>
      </c>
      <c r="BC22" s="183" t="str">
        <f t="shared" si="23"/>
        <v>-</v>
      </c>
      <c r="BD22" s="183" t="str">
        <f t="shared" si="23"/>
        <v>-</v>
      </c>
      <c r="BE22" s="183" t="str">
        <f t="shared" si="23"/>
        <v>-</v>
      </c>
      <c r="BF22" s="183" t="str">
        <f t="shared" si="23"/>
        <v>-</v>
      </c>
      <c r="BG22" s="183" t="str">
        <f t="shared" si="23"/>
        <v>-</v>
      </c>
      <c r="BH22" s="183" t="str">
        <f t="shared" si="23"/>
        <v>-</v>
      </c>
      <c r="BI22" s="183" t="str">
        <f t="shared" si="23"/>
        <v>-</v>
      </c>
      <c r="BJ22" s="183" t="str">
        <f t="shared" si="23"/>
        <v>-</v>
      </c>
      <c r="BK22" s="183" t="str">
        <f t="shared" si="23"/>
        <v>-</v>
      </c>
      <c r="BL22" s="183" t="str">
        <f t="shared" si="23"/>
        <v>-</v>
      </c>
      <c r="BM22" s="183" t="str">
        <f t="shared" si="23"/>
        <v>-</v>
      </c>
      <c r="BO22" s="183" t="str">
        <f aca="true" t="shared" si="24" ref="BO22:BZ31">IF(ISERROR(SEARCH(BO$7,$F22,1)),"-",IF(COUNTIF($F22,BO$7)=1,1,IF(ISERROR(SEARCH(CONCATENATE(BO$7,","),$F22,1)),IF(ISERROR(SEARCH(CONCATENATE(",",BO$7),$F22,1)),"-",1),1)))</f>
        <v>-</v>
      </c>
      <c r="BP22" s="183" t="str">
        <f t="shared" si="24"/>
        <v>-</v>
      </c>
      <c r="BQ22" s="183" t="str">
        <f t="shared" si="24"/>
        <v>-</v>
      </c>
      <c r="BR22" s="183" t="str">
        <f t="shared" si="24"/>
        <v>-</v>
      </c>
      <c r="BS22" s="183" t="str">
        <f t="shared" si="24"/>
        <v>-</v>
      </c>
      <c r="BT22" s="183" t="str">
        <f t="shared" si="24"/>
        <v>-</v>
      </c>
      <c r="BU22" s="183" t="str">
        <f t="shared" si="24"/>
        <v>-</v>
      </c>
      <c r="BV22" s="183" t="str">
        <f t="shared" si="24"/>
        <v>-</v>
      </c>
      <c r="BW22" s="183" t="str">
        <f t="shared" si="24"/>
        <v>-</v>
      </c>
      <c r="BX22" s="183" t="str">
        <f t="shared" si="24"/>
        <v>-</v>
      </c>
      <c r="BY22" s="183" t="str">
        <f t="shared" si="24"/>
        <v>-</v>
      </c>
      <c r="BZ22" s="183" t="str">
        <f t="shared" si="24"/>
        <v>-</v>
      </c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</row>
    <row r="23" spans="1:91" ht="13.5" customHeight="1">
      <c r="A23" s="15">
        <v>2</v>
      </c>
      <c r="B23" s="2" t="s">
        <v>49</v>
      </c>
      <c r="C23" s="172">
        <v>4</v>
      </c>
      <c r="D23" s="172">
        <v>3</v>
      </c>
      <c r="E23" s="172"/>
      <c r="F23" s="172"/>
      <c r="G23" s="172"/>
      <c r="H23" s="176">
        <f t="shared" si="8"/>
        <v>50.37037037037037</v>
      </c>
      <c r="I23" s="2">
        <f t="shared" si="19"/>
        <v>270</v>
      </c>
      <c r="J23" s="2">
        <f t="shared" si="20"/>
        <v>136</v>
      </c>
      <c r="K23" s="2">
        <v>64</v>
      </c>
      <c r="L23" s="2">
        <v>58</v>
      </c>
      <c r="M23" s="2">
        <v>14</v>
      </c>
      <c r="N23" s="2">
        <v>134</v>
      </c>
      <c r="O23" s="2"/>
      <c r="P23" s="2">
        <v>4</v>
      </c>
      <c r="Q23" s="2">
        <v>4</v>
      </c>
      <c r="R23" s="2">
        <v>4</v>
      </c>
      <c r="S23" s="2"/>
      <c r="T23" s="2"/>
      <c r="U23" s="2"/>
      <c r="V23" s="2"/>
      <c r="W23" s="2"/>
      <c r="X23" s="2"/>
      <c r="Y23" s="2"/>
      <c r="Z23" s="2"/>
      <c r="AB23" s="184" t="str">
        <f t="shared" si="21"/>
        <v>-</v>
      </c>
      <c r="AC23" s="184" t="str">
        <f t="shared" si="21"/>
        <v>-</v>
      </c>
      <c r="AD23" s="184" t="str">
        <f t="shared" si="21"/>
        <v>-</v>
      </c>
      <c r="AE23" s="184">
        <f t="shared" si="21"/>
        <v>1</v>
      </c>
      <c r="AF23" s="184" t="str">
        <f t="shared" si="21"/>
        <v>-</v>
      </c>
      <c r="AG23" s="184" t="str">
        <f t="shared" si="21"/>
        <v>-</v>
      </c>
      <c r="AH23" s="184" t="str">
        <f t="shared" si="21"/>
        <v>-</v>
      </c>
      <c r="AI23" s="184" t="str">
        <f t="shared" si="21"/>
        <v>-</v>
      </c>
      <c r="AJ23" s="184" t="str">
        <f t="shared" si="21"/>
        <v>-</v>
      </c>
      <c r="AK23" s="184" t="str">
        <f t="shared" si="21"/>
        <v>-</v>
      </c>
      <c r="AL23" s="184" t="str">
        <f t="shared" si="21"/>
        <v>-</v>
      </c>
      <c r="AM23" s="184" t="str">
        <f t="shared" si="21"/>
        <v>-</v>
      </c>
      <c r="AO23" s="183" t="str">
        <f t="shared" si="22"/>
        <v>-</v>
      </c>
      <c r="AP23" s="183" t="str">
        <f t="shared" si="22"/>
        <v>-</v>
      </c>
      <c r="AQ23" s="183">
        <f t="shared" si="22"/>
        <v>1</v>
      </c>
      <c r="AR23" s="183" t="str">
        <f t="shared" si="22"/>
        <v>-</v>
      </c>
      <c r="AS23" s="183" t="str">
        <f t="shared" si="22"/>
        <v>-</v>
      </c>
      <c r="AT23" s="183" t="str">
        <f t="shared" si="22"/>
        <v>-</v>
      </c>
      <c r="AU23" s="183" t="str">
        <f t="shared" si="22"/>
        <v>-</v>
      </c>
      <c r="AV23" s="183" t="str">
        <f t="shared" si="22"/>
        <v>-</v>
      </c>
      <c r="AW23" s="183" t="str">
        <f t="shared" si="22"/>
        <v>-</v>
      </c>
      <c r="AX23" s="183" t="str">
        <f t="shared" si="22"/>
        <v>-</v>
      </c>
      <c r="AY23" s="183" t="str">
        <f t="shared" si="22"/>
        <v>-</v>
      </c>
      <c r="AZ23" s="183" t="str">
        <f t="shared" si="22"/>
        <v>-</v>
      </c>
      <c r="BB23" s="183" t="str">
        <f t="shared" si="23"/>
        <v>-</v>
      </c>
      <c r="BC23" s="183" t="str">
        <f t="shared" si="23"/>
        <v>-</v>
      </c>
      <c r="BD23" s="183" t="str">
        <f t="shared" si="23"/>
        <v>-</v>
      </c>
      <c r="BE23" s="183" t="str">
        <f t="shared" si="23"/>
        <v>-</v>
      </c>
      <c r="BF23" s="183" t="str">
        <f t="shared" si="23"/>
        <v>-</v>
      </c>
      <c r="BG23" s="183" t="str">
        <f t="shared" si="23"/>
        <v>-</v>
      </c>
      <c r="BH23" s="183" t="str">
        <f t="shared" si="23"/>
        <v>-</v>
      </c>
      <c r="BI23" s="183" t="str">
        <f t="shared" si="23"/>
        <v>-</v>
      </c>
      <c r="BJ23" s="183" t="str">
        <f t="shared" si="23"/>
        <v>-</v>
      </c>
      <c r="BK23" s="183" t="str">
        <f t="shared" si="23"/>
        <v>-</v>
      </c>
      <c r="BL23" s="183" t="str">
        <f t="shared" si="23"/>
        <v>-</v>
      </c>
      <c r="BM23" s="183" t="str">
        <f t="shared" si="23"/>
        <v>-</v>
      </c>
      <c r="BO23" s="183" t="str">
        <f t="shared" si="24"/>
        <v>-</v>
      </c>
      <c r="BP23" s="183" t="str">
        <f t="shared" si="24"/>
        <v>-</v>
      </c>
      <c r="BQ23" s="183" t="str">
        <f t="shared" si="24"/>
        <v>-</v>
      </c>
      <c r="BR23" s="183" t="str">
        <f t="shared" si="24"/>
        <v>-</v>
      </c>
      <c r="BS23" s="183" t="str">
        <f t="shared" si="24"/>
        <v>-</v>
      </c>
      <c r="BT23" s="183" t="str">
        <f t="shared" si="24"/>
        <v>-</v>
      </c>
      <c r="BU23" s="183" t="str">
        <f t="shared" si="24"/>
        <v>-</v>
      </c>
      <c r="BV23" s="183" t="str">
        <f t="shared" si="24"/>
        <v>-</v>
      </c>
      <c r="BW23" s="183" t="str">
        <f t="shared" si="24"/>
        <v>-</v>
      </c>
      <c r="BX23" s="183" t="str">
        <f t="shared" si="24"/>
        <v>-</v>
      </c>
      <c r="BY23" s="183" t="str">
        <f t="shared" si="24"/>
        <v>-</v>
      </c>
      <c r="BZ23" s="183" t="str">
        <f t="shared" si="24"/>
        <v>-</v>
      </c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</row>
    <row r="24" spans="1:91" ht="13.5" customHeight="1">
      <c r="A24" s="15">
        <v>3</v>
      </c>
      <c r="B24" s="2" t="s">
        <v>50</v>
      </c>
      <c r="C24" s="172">
        <v>1</v>
      </c>
      <c r="D24" s="172"/>
      <c r="E24" s="172"/>
      <c r="F24" s="172"/>
      <c r="G24" s="172"/>
      <c r="H24" s="176">
        <f t="shared" si="8"/>
        <v>51.85185185185185</v>
      </c>
      <c r="I24" s="2">
        <f t="shared" si="19"/>
        <v>108</v>
      </c>
      <c r="J24" s="2">
        <f t="shared" si="20"/>
        <v>56</v>
      </c>
      <c r="K24" s="2">
        <v>40</v>
      </c>
      <c r="L24" s="2">
        <v>16</v>
      </c>
      <c r="M24" s="2"/>
      <c r="N24" s="2">
        <v>52</v>
      </c>
      <c r="O24" s="2">
        <v>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184">
        <f t="shared" si="21"/>
        <v>1</v>
      </c>
      <c r="AC24" s="184" t="str">
        <f t="shared" si="21"/>
        <v>-</v>
      </c>
      <c r="AD24" s="184" t="str">
        <f t="shared" si="21"/>
        <v>-</v>
      </c>
      <c r="AE24" s="184" t="str">
        <f t="shared" si="21"/>
        <v>-</v>
      </c>
      <c r="AF24" s="184" t="str">
        <f t="shared" si="21"/>
        <v>-</v>
      </c>
      <c r="AG24" s="184" t="str">
        <f t="shared" si="21"/>
        <v>-</v>
      </c>
      <c r="AH24" s="184" t="str">
        <f t="shared" si="21"/>
        <v>-</v>
      </c>
      <c r="AI24" s="184" t="str">
        <f t="shared" si="21"/>
        <v>-</v>
      </c>
      <c r="AJ24" s="184" t="str">
        <f t="shared" si="21"/>
        <v>-</v>
      </c>
      <c r="AK24" s="184" t="str">
        <f t="shared" si="21"/>
        <v>-</v>
      </c>
      <c r="AL24" s="184" t="str">
        <f t="shared" si="21"/>
        <v>-</v>
      </c>
      <c r="AM24" s="184" t="str">
        <f t="shared" si="21"/>
        <v>-</v>
      </c>
      <c r="AO24" s="183" t="str">
        <f t="shared" si="22"/>
        <v>-</v>
      </c>
      <c r="AP24" s="183" t="str">
        <f t="shared" si="22"/>
        <v>-</v>
      </c>
      <c r="AQ24" s="183" t="str">
        <f t="shared" si="22"/>
        <v>-</v>
      </c>
      <c r="AR24" s="183" t="str">
        <f t="shared" si="22"/>
        <v>-</v>
      </c>
      <c r="AS24" s="183" t="str">
        <f t="shared" si="22"/>
        <v>-</v>
      </c>
      <c r="AT24" s="183" t="str">
        <f t="shared" si="22"/>
        <v>-</v>
      </c>
      <c r="AU24" s="183" t="str">
        <f t="shared" si="22"/>
        <v>-</v>
      </c>
      <c r="AV24" s="183" t="str">
        <f t="shared" si="22"/>
        <v>-</v>
      </c>
      <c r="AW24" s="183" t="str">
        <f t="shared" si="22"/>
        <v>-</v>
      </c>
      <c r="AX24" s="183" t="str">
        <f t="shared" si="22"/>
        <v>-</v>
      </c>
      <c r="AY24" s="183" t="str">
        <f t="shared" si="22"/>
        <v>-</v>
      </c>
      <c r="AZ24" s="183" t="str">
        <f t="shared" si="22"/>
        <v>-</v>
      </c>
      <c r="BB24" s="183" t="str">
        <f t="shared" si="23"/>
        <v>-</v>
      </c>
      <c r="BC24" s="183" t="str">
        <f t="shared" si="23"/>
        <v>-</v>
      </c>
      <c r="BD24" s="183" t="str">
        <f t="shared" si="23"/>
        <v>-</v>
      </c>
      <c r="BE24" s="183" t="str">
        <f t="shared" si="23"/>
        <v>-</v>
      </c>
      <c r="BF24" s="183" t="str">
        <f t="shared" si="23"/>
        <v>-</v>
      </c>
      <c r="BG24" s="183" t="str">
        <f t="shared" si="23"/>
        <v>-</v>
      </c>
      <c r="BH24" s="183" t="str">
        <f t="shared" si="23"/>
        <v>-</v>
      </c>
      <c r="BI24" s="183" t="str">
        <f t="shared" si="23"/>
        <v>-</v>
      </c>
      <c r="BJ24" s="183" t="str">
        <f t="shared" si="23"/>
        <v>-</v>
      </c>
      <c r="BK24" s="183" t="str">
        <f t="shared" si="23"/>
        <v>-</v>
      </c>
      <c r="BL24" s="183" t="str">
        <f t="shared" si="23"/>
        <v>-</v>
      </c>
      <c r="BM24" s="183" t="str">
        <f t="shared" si="23"/>
        <v>-</v>
      </c>
      <c r="BO24" s="183" t="str">
        <f t="shared" si="24"/>
        <v>-</v>
      </c>
      <c r="BP24" s="183" t="str">
        <f t="shared" si="24"/>
        <v>-</v>
      </c>
      <c r="BQ24" s="183" t="str">
        <f t="shared" si="24"/>
        <v>-</v>
      </c>
      <c r="BR24" s="183" t="str">
        <f t="shared" si="24"/>
        <v>-</v>
      </c>
      <c r="BS24" s="183" t="str">
        <f t="shared" si="24"/>
        <v>-</v>
      </c>
      <c r="BT24" s="183" t="str">
        <f t="shared" si="24"/>
        <v>-</v>
      </c>
      <c r="BU24" s="183" t="str">
        <f t="shared" si="24"/>
        <v>-</v>
      </c>
      <c r="BV24" s="183" t="str">
        <f t="shared" si="24"/>
        <v>-</v>
      </c>
      <c r="BW24" s="183" t="str">
        <f t="shared" si="24"/>
        <v>-</v>
      </c>
      <c r="BX24" s="183" t="str">
        <f t="shared" si="24"/>
        <v>-</v>
      </c>
      <c r="BY24" s="183" t="str">
        <f t="shared" si="24"/>
        <v>-</v>
      </c>
      <c r="BZ24" s="183" t="str">
        <f t="shared" si="24"/>
        <v>-</v>
      </c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</row>
    <row r="25" spans="1:91" ht="12.75">
      <c r="A25" s="15">
        <v>4</v>
      </c>
      <c r="B25" s="2" t="s">
        <v>51</v>
      </c>
      <c r="C25" s="172">
        <v>3</v>
      </c>
      <c r="D25" s="172">
        <v>4</v>
      </c>
      <c r="E25" s="172"/>
      <c r="F25" s="172"/>
      <c r="G25" s="172" t="s">
        <v>251</v>
      </c>
      <c r="H25" s="176">
        <f t="shared" si="8"/>
        <v>55.026455026455025</v>
      </c>
      <c r="I25" s="2">
        <f t="shared" si="19"/>
        <v>189</v>
      </c>
      <c r="J25" s="2">
        <f t="shared" si="20"/>
        <v>104</v>
      </c>
      <c r="K25" s="2">
        <v>54</v>
      </c>
      <c r="L25" s="2"/>
      <c r="M25" s="2">
        <v>50</v>
      </c>
      <c r="N25" s="2">
        <v>85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/>
      <c r="Z25" s="2"/>
      <c r="AB25" s="184" t="str">
        <f t="shared" si="21"/>
        <v>-</v>
      </c>
      <c r="AC25" s="184" t="str">
        <f t="shared" si="21"/>
        <v>-</v>
      </c>
      <c r="AD25" s="184">
        <f t="shared" si="21"/>
        <v>1</v>
      </c>
      <c r="AE25" s="184" t="str">
        <f t="shared" si="21"/>
        <v>-</v>
      </c>
      <c r="AF25" s="184" t="str">
        <f t="shared" si="21"/>
        <v>-</v>
      </c>
      <c r="AG25" s="184" t="str">
        <f t="shared" si="21"/>
        <v>-</v>
      </c>
      <c r="AH25" s="184" t="str">
        <f t="shared" si="21"/>
        <v>-</v>
      </c>
      <c r="AI25" s="184" t="str">
        <f t="shared" si="21"/>
        <v>-</v>
      </c>
      <c r="AJ25" s="184" t="str">
        <f t="shared" si="21"/>
        <v>-</v>
      </c>
      <c r="AK25" s="184" t="str">
        <f t="shared" si="21"/>
        <v>-</v>
      </c>
      <c r="AL25" s="184" t="str">
        <f t="shared" si="21"/>
        <v>-</v>
      </c>
      <c r="AM25" s="184" t="str">
        <f t="shared" si="21"/>
        <v>-</v>
      </c>
      <c r="AO25" s="183" t="str">
        <f t="shared" si="22"/>
        <v>-</v>
      </c>
      <c r="AP25" s="183" t="str">
        <f t="shared" si="22"/>
        <v>-</v>
      </c>
      <c r="AQ25" s="183" t="str">
        <f t="shared" si="22"/>
        <v>-</v>
      </c>
      <c r="AR25" s="183">
        <f t="shared" si="22"/>
        <v>1</v>
      </c>
      <c r="AS25" s="183" t="str">
        <f t="shared" si="22"/>
        <v>-</v>
      </c>
      <c r="AT25" s="183" t="str">
        <f t="shared" si="22"/>
        <v>-</v>
      </c>
      <c r="AU25" s="183" t="str">
        <f t="shared" si="22"/>
        <v>-</v>
      </c>
      <c r="AV25" s="183" t="str">
        <f t="shared" si="22"/>
        <v>-</v>
      </c>
      <c r="AW25" s="183" t="str">
        <f t="shared" si="22"/>
        <v>-</v>
      </c>
      <c r="AX25" s="183" t="str">
        <f t="shared" si="22"/>
        <v>-</v>
      </c>
      <c r="AY25" s="183" t="str">
        <f t="shared" si="22"/>
        <v>-</v>
      </c>
      <c r="AZ25" s="183" t="str">
        <f t="shared" si="22"/>
        <v>-</v>
      </c>
      <c r="BB25" s="183" t="str">
        <f t="shared" si="23"/>
        <v>-</v>
      </c>
      <c r="BC25" s="183" t="str">
        <f t="shared" si="23"/>
        <v>-</v>
      </c>
      <c r="BD25" s="183" t="str">
        <f t="shared" si="23"/>
        <v>-</v>
      </c>
      <c r="BE25" s="183" t="str">
        <f t="shared" si="23"/>
        <v>-</v>
      </c>
      <c r="BF25" s="183" t="str">
        <f t="shared" si="23"/>
        <v>-</v>
      </c>
      <c r="BG25" s="183" t="str">
        <f t="shared" si="23"/>
        <v>-</v>
      </c>
      <c r="BH25" s="183" t="str">
        <f t="shared" si="23"/>
        <v>-</v>
      </c>
      <c r="BI25" s="183" t="str">
        <f t="shared" si="23"/>
        <v>-</v>
      </c>
      <c r="BJ25" s="183" t="str">
        <f t="shared" si="23"/>
        <v>-</v>
      </c>
      <c r="BK25" s="183" t="str">
        <f t="shared" si="23"/>
        <v>-</v>
      </c>
      <c r="BL25" s="183" t="str">
        <f t="shared" si="23"/>
        <v>-</v>
      </c>
      <c r="BM25" s="183" t="str">
        <f t="shared" si="23"/>
        <v>-</v>
      </c>
      <c r="BO25" s="183" t="str">
        <f t="shared" si="24"/>
        <v>-</v>
      </c>
      <c r="BP25" s="183" t="str">
        <f t="shared" si="24"/>
        <v>-</v>
      </c>
      <c r="BQ25" s="183" t="str">
        <f t="shared" si="24"/>
        <v>-</v>
      </c>
      <c r="BR25" s="183" t="str">
        <f t="shared" si="24"/>
        <v>-</v>
      </c>
      <c r="BS25" s="183" t="str">
        <f t="shared" si="24"/>
        <v>-</v>
      </c>
      <c r="BT25" s="183" t="str">
        <f t="shared" si="24"/>
        <v>-</v>
      </c>
      <c r="BU25" s="183" t="str">
        <f t="shared" si="24"/>
        <v>-</v>
      </c>
      <c r="BV25" s="183" t="str">
        <f t="shared" si="24"/>
        <v>-</v>
      </c>
      <c r="BW25" s="183" t="str">
        <f t="shared" si="24"/>
        <v>-</v>
      </c>
      <c r="BX25" s="183" t="str">
        <f t="shared" si="24"/>
        <v>-</v>
      </c>
      <c r="BY25" s="183" t="str">
        <f t="shared" si="24"/>
        <v>-</v>
      </c>
      <c r="BZ25" s="183" t="str">
        <f t="shared" si="24"/>
        <v>-</v>
      </c>
      <c r="CB25" s="183"/>
      <c r="CC25" s="183"/>
      <c r="CD25" s="183">
        <v>3</v>
      </c>
      <c r="CE25" s="183">
        <v>3</v>
      </c>
      <c r="CF25" s="183"/>
      <c r="CG25" s="183"/>
      <c r="CH25" s="183"/>
      <c r="CI25" s="183"/>
      <c r="CJ25" s="183"/>
      <c r="CK25" s="183"/>
      <c r="CL25" s="183"/>
      <c r="CM25" s="183"/>
    </row>
    <row r="26" spans="1:91" ht="12.75">
      <c r="A26" s="15">
        <v>5</v>
      </c>
      <c r="B26" s="71" t="s">
        <v>52</v>
      </c>
      <c r="C26" s="172"/>
      <c r="D26" s="172"/>
      <c r="E26" s="172"/>
      <c r="F26" s="172"/>
      <c r="G26" s="172"/>
      <c r="H26" s="176"/>
      <c r="I26" s="2">
        <f t="shared" si="19"/>
        <v>0</v>
      </c>
      <c r="J26" s="2">
        <f t="shared" si="2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184" t="str">
        <f t="shared" si="21"/>
        <v>-</v>
      </c>
      <c r="AC26" s="184" t="str">
        <f t="shared" si="21"/>
        <v>-</v>
      </c>
      <c r="AD26" s="184" t="str">
        <f t="shared" si="21"/>
        <v>-</v>
      </c>
      <c r="AE26" s="184" t="str">
        <f t="shared" si="21"/>
        <v>-</v>
      </c>
      <c r="AF26" s="184" t="str">
        <f t="shared" si="21"/>
        <v>-</v>
      </c>
      <c r="AG26" s="184" t="str">
        <f t="shared" si="21"/>
        <v>-</v>
      </c>
      <c r="AH26" s="184" t="str">
        <f t="shared" si="21"/>
        <v>-</v>
      </c>
      <c r="AI26" s="184" t="str">
        <f t="shared" si="21"/>
        <v>-</v>
      </c>
      <c r="AJ26" s="184" t="str">
        <f t="shared" si="21"/>
        <v>-</v>
      </c>
      <c r="AK26" s="184" t="str">
        <f t="shared" si="21"/>
        <v>-</v>
      </c>
      <c r="AL26" s="184" t="str">
        <f t="shared" si="21"/>
        <v>-</v>
      </c>
      <c r="AM26" s="184" t="str">
        <f t="shared" si="21"/>
        <v>-</v>
      </c>
      <c r="AO26" s="183" t="str">
        <f t="shared" si="22"/>
        <v>-</v>
      </c>
      <c r="AP26" s="183" t="str">
        <f t="shared" si="22"/>
        <v>-</v>
      </c>
      <c r="AQ26" s="183" t="str">
        <f t="shared" si="22"/>
        <v>-</v>
      </c>
      <c r="AR26" s="183" t="str">
        <f t="shared" si="22"/>
        <v>-</v>
      </c>
      <c r="AS26" s="183" t="str">
        <f t="shared" si="22"/>
        <v>-</v>
      </c>
      <c r="AT26" s="183" t="str">
        <f t="shared" si="22"/>
        <v>-</v>
      </c>
      <c r="AU26" s="183" t="str">
        <f t="shared" si="22"/>
        <v>-</v>
      </c>
      <c r="AV26" s="183" t="str">
        <f t="shared" si="22"/>
        <v>-</v>
      </c>
      <c r="AW26" s="183" t="str">
        <f t="shared" si="22"/>
        <v>-</v>
      </c>
      <c r="AX26" s="183" t="str">
        <f t="shared" si="22"/>
        <v>-</v>
      </c>
      <c r="AY26" s="183" t="str">
        <f t="shared" si="22"/>
        <v>-</v>
      </c>
      <c r="AZ26" s="183" t="str">
        <f t="shared" si="22"/>
        <v>-</v>
      </c>
      <c r="BB26" s="183" t="str">
        <f t="shared" si="23"/>
        <v>-</v>
      </c>
      <c r="BC26" s="183" t="str">
        <f t="shared" si="23"/>
        <v>-</v>
      </c>
      <c r="BD26" s="183" t="str">
        <f t="shared" si="23"/>
        <v>-</v>
      </c>
      <c r="BE26" s="183" t="str">
        <f t="shared" si="23"/>
        <v>-</v>
      </c>
      <c r="BF26" s="183" t="str">
        <f t="shared" si="23"/>
        <v>-</v>
      </c>
      <c r="BG26" s="183" t="str">
        <f t="shared" si="23"/>
        <v>-</v>
      </c>
      <c r="BH26" s="183" t="str">
        <f t="shared" si="23"/>
        <v>-</v>
      </c>
      <c r="BI26" s="183" t="str">
        <f t="shared" si="23"/>
        <v>-</v>
      </c>
      <c r="BJ26" s="183" t="str">
        <f t="shared" si="23"/>
        <v>-</v>
      </c>
      <c r="BK26" s="183" t="str">
        <f t="shared" si="23"/>
        <v>-</v>
      </c>
      <c r="BL26" s="183" t="str">
        <f t="shared" si="23"/>
        <v>-</v>
      </c>
      <c r="BM26" s="183" t="str">
        <f t="shared" si="23"/>
        <v>-</v>
      </c>
      <c r="BO26" s="183" t="str">
        <f t="shared" si="24"/>
        <v>-</v>
      </c>
      <c r="BP26" s="183" t="str">
        <f t="shared" si="24"/>
        <v>-</v>
      </c>
      <c r="BQ26" s="183" t="str">
        <f t="shared" si="24"/>
        <v>-</v>
      </c>
      <c r="BR26" s="183" t="str">
        <f t="shared" si="24"/>
        <v>-</v>
      </c>
      <c r="BS26" s="183" t="str">
        <f t="shared" si="24"/>
        <v>-</v>
      </c>
      <c r="BT26" s="183" t="str">
        <f t="shared" si="24"/>
        <v>-</v>
      </c>
      <c r="BU26" s="183" t="str">
        <f t="shared" si="24"/>
        <v>-</v>
      </c>
      <c r="BV26" s="183" t="str">
        <f t="shared" si="24"/>
        <v>-</v>
      </c>
      <c r="BW26" s="183" t="str">
        <f t="shared" si="24"/>
        <v>-</v>
      </c>
      <c r="BX26" s="183" t="str">
        <f t="shared" si="24"/>
        <v>-</v>
      </c>
      <c r="BY26" s="183" t="str">
        <f t="shared" si="24"/>
        <v>-</v>
      </c>
      <c r="BZ26" s="183" t="str">
        <f t="shared" si="24"/>
        <v>-</v>
      </c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</row>
    <row r="27" spans="1:91" ht="12.75">
      <c r="A27" s="15"/>
      <c r="B27" s="2" t="s">
        <v>53</v>
      </c>
      <c r="C27" s="172">
        <v>3</v>
      </c>
      <c r="D27" s="172">
        <v>1.4</v>
      </c>
      <c r="E27" s="172"/>
      <c r="F27" s="172"/>
      <c r="G27" s="190" t="s">
        <v>252</v>
      </c>
      <c r="H27" s="176">
        <f aca="true" t="shared" si="25" ref="H27:H67">J27/I27*100</f>
        <v>62.96296296296296</v>
      </c>
      <c r="I27" s="2">
        <f t="shared" si="19"/>
        <v>216</v>
      </c>
      <c r="J27" s="2">
        <f t="shared" si="20"/>
        <v>136</v>
      </c>
      <c r="K27" s="2">
        <v>56</v>
      </c>
      <c r="L27" s="2">
        <v>80</v>
      </c>
      <c r="M27" s="2"/>
      <c r="N27" s="2">
        <v>80</v>
      </c>
      <c r="O27" s="2">
        <v>3</v>
      </c>
      <c r="P27" s="2">
        <v>2</v>
      </c>
      <c r="Q27" s="2">
        <v>3</v>
      </c>
      <c r="R27" s="2">
        <v>3</v>
      </c>
      <c r="S27" s="2"/>
      <c r="T27" s="2"/>
      <c r="U27" s="2"/>
      <c r="V27" s="2"/>
      <c r="W27" s="2"/>
      <c r="X27" s="2"/>
      <c r="Y27" s="2"/>
      <c r="Z27" s="2"/>
      <c r="AB27" s="184" t="str">
        <f t="shared" si="21"/>
        <v>-</v>
      </c>
      <c r="AC27" s="184" t="str">
        <f t="shared" si="21"/>
        <v>-</v>
      </c>
      <c r="AD27" s="184">
        <f t="shared" si="21"/>
        <v>1</v>
      </c>
      <c r="AE27" s="184" t="str">
        <f t="shared" si="21"/>
        <v>-</v>
      </c>
      <c r="AF27" s="184" t="str">
        <f t="shared" si="21"/>
        <v>-</v>
      </c>
      <c r="AG27" s="184" t="str">
        <f t="shared" si="21"/>
        <v>-</v>
      </c>
      <c r="AH27" s="184" t="str">
        <f t="shared" si="21"/>
        <v>-</v>
      </c>
      <c r="AI27" s="184" t="str">
        <f t="shared" si="21"/>
        <v>-</v>
      </c>
      <c r="AJ27" s="184" t="str">
        <f t="shared" si="21"/>
        <v>-</v>
      </c>
      <c r="AK27" s="184" t="str">
        <f t="shared" si="21"/>
        <v>-</v>
      </c>
      <c r="AL27" s="184" t="str">
        <f t="shared" si="21"/>
        <v>-</v>
      </c>
      <c r="AM27" s="184" t="str">
        <f t="shared" si="21"/>
        <v>-</v>
      </c>
      <c r="AO27" s="183">
        <f t="shared" si="22"/>
        <v>1</v>
      </c>
      <c r="AP27" s="183" t="str">
        <f t="shared" si="22"/>
        <v>-</v>
      </c>
      <c r="AQ27" s="183" t="str">
        <f t="shared" si="22"/>
        <v>-</v>
      </c>
      <c r="AR27" s="183">
        <f t="shared" si="22"/>
        <v>1</v>
      </c>
      <c r="AS27" s="183" t="str">
        <f t="shared" si="22"/>
        <v>-</v>
      </c>
      <c r="AT27" s="183" t="str">
        <f t="shared" si="22"/>
        <v>-</v>
      </c>
      <c r="AU27" s="183" t="str">
        <f t="shared" si="22"/>
        <v>-</v>
      </c>
      <c r="AV27" s="183" t="str">
        <f t="shared" si="22"/>
        <v>-</v>
      </c>
      <c r="AW27" s="183" t="str">
        <f t="shared" si="22"/>
        <v>-</v>
      </c>
      <c r="AX27" s="183" t="str">
        <f t="shared" si="22"/>
        <v>-</v>
      </c>
      <c r="AY27" s="183" t="str">
        <f t="shared" si="22"/>
        <v>-</v>
      </c>
      <c r="AZ27" s="183" t="str">
        <f t="shared" si="22"/>
        <v>-</v>
      </c>
      <c r="BB27" s="183" t="str">
        <f t="shared" si="23"/>
        <v>-</v>
      </c>
      <c r="BC27" s="183" t="str">
        <f t="shared" si="23"/>
        <v>-</v>
      </c>
      <c r="BD27" s="183" t="str">
        <f t="shared" si="23"/>
        <v>-</v>
      </c>
      <c r="BE27" s="183" t="str">
        <f t="shared" si="23"/>
        <v>-</v>
      </c>
      <c r="BF27" s="183" t="str">
        <f t="shared" si="23"/>
        <v>-</v>
      </c>
      <c r="BG27" s="183" t="str">
        <f t="shared" si="23"/>
        <v>-</v>
      </c>
      <c r="BH27" s="183" t="str">
        <f t="shared" si="23"/>
        <v>-</v>
      </c>
      <c r="BI27" s="183" t="str">
        <f t="shared" si="23"/>
        <v>-</v>
      </c>
      <c r="BJ27" s="183" t="str">
        <f t="shared" si="23"/>
        <v>-</v>
      </c>
      <c r="BK27" s="183" t="str">
        <f t="shared" si="23"/>
        <v>-</v>
      </c>
      <c r="BL27" s="183" t="str">
        <f t="shared" si="23"/>
        <v>-</v>
      </c>
      <c r="BM27" s="183" t="str">
        <f t="shared" si="23"/>
        <v>-</v>
      </c>
      <c r="BO27" s="183" t="str">
        <f t="shared" si="24"/>
        <v>-</v>
      </c>
      <c r="BP27" s="183" t="str">
        <f t="shared" si="24"/>
        <v>-</v>
      </c>
      <c r="BQ27" s="183" t="str">
        <f t="shared" si="24"/>
        <v>-</v>
      </c>
      <c r="BR27" s="183" t="str">
        <f t="shared" si="24"/>
        <v>-</v>
      </c>
      <c r="BS27" s="183" t="str">
        <f t="shared" si="24"/>
        <v>-</v>
      </c>
      <c r="BT27" s="183" t="str">
        <f t="shared" si="24"/>
        <v>-</v>
      </c>
      <c r="BU27" s="183" t="str">
        <f t="shared" si="24"/>
        <v>-</v>
      </c>
      <c r="BV27" s="183" t="str">
        <f t="shared" si="24"/>
        <v>-</v>
      </c>
      <c r="BW27" s="183" t="str">
        <f t="shared" si="24"/>
        <v>-</v>
      </c>
      <c r="BX27" s="183" t="str">
        <f t="shared" si="24"/>
        <v>-</v>
      </c>
      <c r="BY27" s="183" t="str">
        <f t="shared" si="24"/>
        <v>-</v>
      </c>
      <c r="BZ27" s="183" t="str">
        <f t="shared" si="24"/>
        <v>-</v>
      </c>
      <c r="CB27" s="183"/>
      <c r="CC27" s="183"/>
      <c r="CD27" s="183">
        <v>2</v>
      </c>
      <c r="CE27" s="183">
        <v>2</v>
      </c>
      <c r="CF27" s="183"/>
      <c r="CG27" s="183"/>
      <c r="CH27" s="183"/>
      <c r="CI27" s="183"/>
      <c r="CJ27" s="183"/>
      <c r="CK27" s="183"/>
      <c r="CL27" s="183"/>
      <c r="CM27" s="183"/>
    </row>
    <row r="28" spans="1:91" ht="12.75">
      <c r="A28" s="15">
        <v>6</v>
      </c>
      <c r="B28" t="s">
        <v>54</v>
      </c>
      <c r="C28" s="172"/>
      <c r="D28" s="172">
        <v>6</v>
      </c>
      <c r="E28" s="172"/>
      <c r="F28" s="172"/>
      <c r="G28" s="172"/>
      <c r="H28" s="176">
        <f t="shared" si="25"/>
        <v>44.44444444444444</v>
      </c>
      <c r="I28" s="2">
        <f t="shared" si="19"/>
        <v>54</v>
      </c>
      <c r="J28" s="2">
        <f t="shared" si="20"/>
        <v>24</v>
      </c>
      <c r="K28" s="2">
        <v>16</v>
      </c>
      <c r="L28" s="2">
        <v>8</v>
      </c>
      <c r="M28" s="2">
        <v>0</v>
      </c>
      <c r="N28" s="2">
        <v>30</v>
      </c>
      <c r="O28" s="2"/>
      <c r="P28" s="2"/>
      <c r="Q28" s="2"/>
      <c r="R28" s="2"/>
      <c r="S28" s="2"/>
      <c r="T28" s="2">
        <v>2</v>
      </c>
      <c r="U28" s="2"/>
      <c r="V28" s="2"/>
      <c r="W28" s="2"/>
      <c r="X28" s="2"/>
      <c r="Y28" s="2"/>
      <c r="Z28" s="2"/>
      <c r="AB28" s="184" t="str">
        <f t="shared" si="21"/>
        <v>-</v>
      </c>
      <c r="AC28" s="184" t="str">
        <f t="shared" si="21"/>
        <v>-</v>
      </c>
      <c r="AD28" s="184" t="str">
        <f t="shared" si="21"/>
        <v>-</v>
      </c>
      <c r="AE28" s="184" t="str">
        <f t="shared" si="21"/>
        <v>-</v>
      </c>
      <c r="AF28" s="184" t="str">
        <f t="shared" si="21"/>
        <v>-</v>
      </c>
      <c r="AG28" s="184" t="str">
        <f t="shared" si="21"/>
        <v>-</v>
      </c>
      <c r="AH28" s="184" t="str">
        <f t="shared" si="21"/>
        <v>-</v>
      </c>
      <c r="AI28" s="184" t="str">
        <f t="shared" si="21"/>
        <v>-</v>
      </c>
      <c r="AJ28" s="184" t="str">
        <f t="shared" si="21"/>
        <v>-</v>
      </c>
      <c r="AK28" s="184" t="str">
        <f t="shared" si="21"/>
        <v>-</v>
      </c>
      <c r="AL28" s="184" t="str">
        <f t="shared" si="21"/>
        <v>-</v>
      </c>
      <c r="AM28" s="184" t="str">
        <f t="shared" si="21"/>
        <v>-</v>
      </c>
      <c r="AO28" s="183" t="str">
        <f t="shared" si="22"/>
        <v>-</v>
      </c>
      <c r="AP28" s="183" t="str">
        <f t="shared" si="22"/>
        <v>-</v>
      </c>
      <c r="AQ28" s="183" t="str">
        <f t="shared" si="22"/>
        <v>-</v>
      </c>
      <c r="AR28" s="183" t="str">
        <f t="shared" si="22"/>
        <v>-</v>
      </c>
      <c r="AS28" s="183" t="str">
        <f t="shared" si="22"/>
        <v>-</v>
      </c>
      <c r="AT28" s="183">
        <f t="shared" si="22"/>
        <v>1</v>
      </c>
      <c r="AU28" s="183" t="str">
        <f t="shared" si="22"/>
        <v>-</v>
      </c>
      <c r="AV28" s="183" t="str">
        <f t="shared" si="22"/>
        <v>-</v>
      </c>
      <c r="AW28" s="183" t="str">
        <f t="shared" si="22"/>
        <v>-</v>
      </c>
      <c r="AX28" s="183" t="str">
        <f t="shared" si="22"/>
        <v>-</v>
      </c>
      <c r="AY28" s="183" t="str">
        <f t="shared" si="22"/>
        <v>-</v>
      </c>
      <c r="AZ28" s="183" t="str">
        <f t="shared" si="22"/>
        <v>-</v>
      </c>
      <c r="BB28" s="183" t="str">
        <f t="shared" si="23"/>
        <v>-</v>
      </c>
      <c r="BC28" s="183" t="str">
        <f t="shared" si="23"/>
        <v>-</v>
      </c>
      <c r="BD28" s="183" t="str">
        <f t="shared" si="23"/>
        <v>-</v>
      </c>
      <c r="BE28" s="183" t="str">
        <f t="shared" si="23"/>
        <v>-</v>
      </c>
      <c r="BF28" s="183" t="str">
        <f t="shared" si="23"/>
        <v>-</v>
      </c>
      <c r="BG28" s="183" t="str">
        <f t="shared" si="23"/>
        <v>-</v>
      </c>
      <c r="BH28" s="183" t="str">
        <f t="shared" si="23"/>
        <v>-</v>
      </c>
      <c r="BI28" s="183" t="str">
        <f t="shared" si="23"/>
        <v>-</v>
      </c>
      <c r="BJ28" s="183" t="str">
        <f t="shared" si="23"/>
        <v>-</v>
      </c>
      <c r="BK28" s="183" t="str">
        <f t="shared" si="23"/>
        <v>-</v>
      </c>
      <c r="BL28" s="183" t="str">
        <f t="shared" si="23"/>
        <v>-</v>
      </c>
      <c r="BM28" s="183" t="str">
        <f t="shared" si="23"/>
        <v>-</v>
      </c>
      <c r="BO28" s="183" t="str">
        <f t="shared" si="24"/>
        <v>-</v>
      </c>
      <c r="BP28" s="183" t="str">
        <f t="shared" si="24"/>
        <v>-</v>
      </c>
      <c r="BQ28" s="183" t="str">
        <f t="shared" si="24"/>
        <v>-</v>
      </c>
      <c r="BR28" s="183" t="str">
        <f t="shared" si="24"/>
        <v>-</v>
      </c>
      <c r="BS28" s="183" t="str">
        <f t="shared" si="24"/>
        <v>-</v>
      </c>
      <c r="BT28" s="183" t="str">
        <f t="shared" si="24"/>
        <v>-</v>
      </c>
      <c r="BU28" s="183" t="str">
        <f t="shared" si="24"/>
        <v>-</v>
      </c>
      <c r="BV28" s="183" t="str">
        <f t="shared" si="24"/>
        <v>-</v>
      </c>
      <c r="BW28" s="183" t="str">
        <f t="shared" si="24"/>
        <v>-</v>
      </c>
      <c r="BX28" s="183" t="str">
        <f t="shared" si="24"/>
        <v>-</v>
      </c>
      <c r="BY28" s="183" t="str">
        <f t="shared" si="24"/>
        <v>-</v>
      </c>
      <c r="BZ28" s="183" t="str">
        <f t="shared" si="24"/>
        <v>-</v>
      </c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91" ht="12.75">
      <c r="A29" s="15">
        <v>7</v>
      </c>
      <c r="B29" s="60" t="s">
        <v>55</v>
      </c>
      <c r="C29" s="172"/>
      <c r="D29" s="172">
        <v>5</v>
      </c>
      <c r="E29" s="172"/>
      <c r="F29" s="172"/>
      <c r="G29" s="190"/>
      <c r="H29" s="176">
        <f t="shared" si="25"/>
        <v>44.44444444444444</v>
      </c>
      <c r="I29" s="2">
        <f t="shared" si="19"/>
        <v>54</v>
      </c>
      <c r="J29" s="2">
        <f t="shared" si="20"/>
        <v>24</v>
      </c>
      <c r="K29" s="2">
        <v>16</v>
      </c>
      <c r="L29" s="2"/>
      <c r="M29" s="2">
        <v>8</v>
      </c>
      <c r="N29" s="2">
        <v>30</v>
      </c>
      <c r="O29" s="2"/>
      <c r="P29" s="2"/>
      <c r="Q29" s="2"/>
      <c r="R29" s="2"/>
      <c r="S29" s="2">
        <v>3</v>
      </c>
      <c r="T29" s="2"/>
      <c r="U29" s="2"/>
      <c r="V29" s="2"/>
      <c r="W29" s="2"/>
      <c r="X29" s="2"/>
      <c r="Y29" s="2"/>
      <c r="Z29" s="2"/>
      <c r="AB29" s="184" t="str">
        <f t="shared" si="21"/>
        <v>-</v>
      </c>
      <c r="AC29" s="184" t="str">
        <f t="shared" si="21"/>
        <v>-</v>
      </c>
      <c r="AD29" s="184" t="str">
        <f t="shared" si="21"/>
        <v>-</v>
      </c>
      <c r="AE29" s="184" t="str">
        <f t="shared" si="21"/>
        <v>-</v>
      </c>
      <c r="AF29" s="184" t="str">
        <f t="shared" si="21"/>
        <v>-</v>
      </c>
      <c r="AG29" s="184" t="str">
        <f t="shared" si="21"/>
        <v>-</v>
      </c>
      <c r="AH29" s="184" t="str">
        <f t="shared" si="21"/>
        <v>-</v>
      </c>
      <c r="AI29" s="184" t="str">
        <f t="shared" si="21"/>
        <v>-</v>
      </c>
      <c r="AJ29" s="184" t="str">
        <f t="shared" si="21"/>
        <v>-</v>
      </c>
      <c r="AK29" s="184" t="str">
        <f t="shared" si="21"/>
        <v>-</v>
      </c>
      <c r="AL29" s="184" t="str">
        <f t="shared" si="21"/>
        <v>-</v>
      </c>
      <c r="AM29" s="184" t="str">
        <f t="shared" si="21"/>
        <v>-</v>
      </c>
      <c r="AO29" s="183" t="str">
        <f t="shared" si="22"/>
        <v>-</v>
      </c>
      <c r="AP29" s="183" t="str">
        <f t="shared" si="22"/>
        <v>-</v>
      </c>
      <c r="AQ29" s="183" t="str">
        <f t="shared" si="22"/>
        <v>-</v>
      </c>
      <c r="AR29" s="183" t="str">
        <f t="shared" si="22"/>
        <v>-</v>
      </c>
      <c r="AS29" s="183">
        <f t="shared" si="22"/>
        <v>1</v>
      </c>
      <c r="AT29" s="183" t="str">
        <f t="shared" si="22"/>
        <v>-</v>
      </c>
      <c r="AU29" s="183" t="str">
        <f t="shared" si="22"/>
        <v>-</v>
      </c>
      <c r="AV29" s="183" t="str">
        <f t="shared" si="22"/>
        <v>-</v>
      </c>
      <c r="AW29" s="183" t="str">
        <f t="shared" si="22"/>
        <v>-</v>
      </c>
      <c r="AX29" s="183" t="str">
        <f t="shared" si="22"/>
        <v>-</v>
      </c>
      <c r="AY29" s="183" t="str">
        <f t="shared" si="22"/>
        <v>-</v>
      </c>
      <c r="AZ29" s="183" t="str">
        <f t="shared" si="22"/>
        <v>-</v>
      </c>
      <c r="BB29" s="183" t="str">
        <f t="shared" si="23"/>
        <v>-</v>
      </c>
      <c r="BC29" s="183" t="str">
        <f t="shared" si="23"/>
        <v>-</v>
      </c>
      <c r="BD29" s="183" t="str">
        <f t="shared" si="23"/>
        <v>-</v>
      </c>
      <c r="BE29" s="183" t="str">
        <f t="shared" si="23"/>
        <v>-</v>
      </c>
      <c r="BF29" s="183" t="str">
        <f t="shared" si="23"/>
        <v>-</v>
      </c>
      <c r="BG29" s="183" t="str">
        <f t="shared" si="23"/>
        <v>-</v>
      </c>
      <c r="BH29" s="183" t="str">
        <f t="shared" si="23"/>
        <v>-</v>
      </c>
      <c r="BI29" s="183" t="str">
        <f t="shared" si="23"/>
        <v>-</v>
      </c>
      <c r="BJ29" s="183" t="str">
        <f t="shared" si="23"/>
        <v>-</v>
      </c>
      <c r="BK29" s="183" t="str">
        <f t="shared" si="23"/>
        <v>-</v>
      </c>
      <c r="BL29" s="183" t="str">
        <f t="shared" si="23"/>
        <v>-</v>
      </c>
      <c r="BM29" s="183" t="str">
        <f t="shared" si="23"/>
        <v>-</v>
      </c>
      <c r="BO29" s="183" t="str">
        <f t="shared" si="24"/>
        <v>-</v>
      </c>
      <c r="BP29" s="183" t="str">
        <f t="shared" si="24"/>
        <v>-</v>
      </c>
      <c r="BQ29" s="183" t="str">
        <f t="shared" si="24"/>
        <v>-</v>
      </c>
      <c r="BR29" s="183" t="str">
        <f t="shared" si="24"/>
        <v>-</v>
      </c>
      <c r="BS29" s="183" t="str">
        <f t="shared" si="24"/>
        <v>-</v>
      </c>
      <c r="BT29" s="183" t="str">
        <f t="shared" si="24"/>
        <v>-</v>
      </c>
      <c r="BU29" s="183" t="str">
        <f t="shared" si="24"/>
        <v>-</v>
      </c>
      <c r="BV29" s="183" t="str">
        <f t="shared" si="24"/>
        <v>-</v>
      </c>
      <c r="BW29" s="183" t="str">
        <f t="shared" si="24"/>
        <v>-</v>
      </c>
      <c r="BX29" s="183" t="str">
        <f t="shared" si="24"/>
        <v>-</v>
      </c>
      <c r="BY29" s="183" t="str">
        <f t="shared" si="24"/>
        <v>-</v>
      </c>
      <c r="BZ29" s="183" t="str">
        <f t="shared" si="24"/>
        <v>-</v>
      </c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</row>
    <row r="30" spans="1:91" ht="12.75">
      <c r="A30" s="15">
        <v>8</v>
      </c>
      <c r="B30" s="2" t="s">
        <v>149</v>
      </c>
      <c r="C30" s="172">
        <v>11</v>
      </c>
      <c r="D30" s="172"/>
      <c r="E30" s="172"/>
      <c r="F30" s="172"/>
      <c r="G30" s="172"/>
      <c r="H30" s="176">
        <f t="shared" si="25"/>
        <v>59.25925925925925</v>
      </c>
      <c r="I30" s="2">
        <f t="shared" si="19"/>
        <v>54</v>
      </c>
      <c r="J30" s="2">
        <f t="shared" si="20"/>
        <v>32</v>
      </c>
      <c r="K30" s="2">
        <v>22</v>
      </c>
      <c r="L30" s="2">
        <v>6</v>
      </c>
      <c r="M30" s="2">
        <v>4</v>
      </c>
      <c r="N30" s="2">
        <v>22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4</v>
      </c>
      <c r="Z30" s="2"/>
      <c r="AB30" s="184" t="str">
        <f t="shared" si="21"/>
        <v>-</v>
      </c>
      <c r="AC30" s="184" t="str">
        <f t="shared" si="21"/>
        <v>-</v>
      </c>
      <c r="AD30" s="184" t="str">
        <f t="shared" si="21"/>
        <v>-</v>
      </c>
      <c r="AE30" s="184" t="str">
        <f t="shared" si="21"/>
        <v>-</v>
      </c>
      <c r="AF30" s="184" t="str">
        <f t="shared" si="21"/>
        <v>-</v>
      </c>
      <c r="AG30" s="184" t="str">
        <f t="shared" si="21"/>
        <v>-</v>
      </c>
      <c r="AH30" s="184" t="str">
        <f t="shared" si="21"/>
        <v>-</v>
      </c>
      <c r="AI30" s="184" t="str">
        <f t="shared" si="21"/>
        <v>-</v>
      </c>
      <c r="AJ30" s="184" t="str">
        <f t="shared" si="21"/>
        <v>-</v>
      </c>
      <c r="AK30" s="184" t="str">
        <f t="shared" si="21"/>
        <v>-</v>
      </c>
      <c r="AL30" s="184">
        <f t="shared" si="21"/>
        <v>1</v>
      </c>
      <c r="AM30" s="184" t="str">
        <f t="shared" si="21"/>
        <v>-</v>
      </c>
      <c r="AO30" s="183" t="str">
        <f t="shared" si="22"/>
        <v>-</v>
      </c>
      <c r="AP30" s="183" t="str">
        <f t="shared" si="22"/>
        <v>-</v>
      </c>
      <c r="AQ30" s="183" t="str">
        <f t="shared" si="22"/>
        <v>-</v>
      </c>
      <c r="AR30" s="183" t="str">
        <f t="shared" si="22"/>
        <v>-</v>
      </c>
      <c r="AS30" s="183" t="str">
        <f t="shared" si="22"/>
        <v>-</v>
      </c>
      <c r="AT30" s="183" t="str">
        <f t="shared" si="22"/>
        <v>-</v>
      </c>
      <c r="AU30" s="183" t="str">
        <f t="shared" si="22"/>
        <v>-</v>
      </c>
      <c r="AV30" s="183" t="str">
        <f t="shared" si="22"/>
        <v>-</v>
      </c>
      <c r="AW30" s="183" t="str">
        <f t="shared" si="22"/>
        <v>-</v>
      </c>
      <c r="AX30" s="183" t="str">
        <f t="shared" si="22"/>
        <v>-</v>
      </c>
      <c r="AY30" s="183" t="str">
        <f t="shared" si="22"/>
        <v>-</v>
      </c>
      <c r="AZ30" s="183" t="str">
        <f t="shared" si="22"/>
        <v>-</v>
      </c>
      <c r="BB30" s="183" t="str">
        <f t="shared" si="23"/>
        <v>-</v>
      </c>
      <c r="BC30" s="183" t="str">
        <f t="shared" si="23"/>
        <v>-</v>
      </c>
      <c r="BD30" s="183" t="str">
        <f t="shared" si="23"/>
        <v>-</v>
      </c>
      <c r="BE30" s="183" t="str">
        <f t="shared" si="23"/>
        <v>-</v>
      </c>
      <c r="BF30" s="183" t="str">
        <f t="shared" si="23"/>
        <v>-</v>
      </c>
      <c r="BG30" s="183" t="str">
        <f t="shared" si="23"/>
        <v>-</v>
      </c>
      <c r="BH30" s="183" t="str">
        <f t="shared" si="23"/>
        <v>-</v>
      </c>
      <c r="BI30" s="183" t="str">
        <f t="shared" si="23"/>
        <v>-</v>
      </c>
      <c r="BJ30" s="183" t="str">
        <f t="shared" si="23"/>
        <v>-</v>
      </c>
      <c r="BK30" s="183" t="str">
        <f t="shared" si="23"/>
        <v>-</v>
      </c>
      <c r="BL30" s="183" t="str">
        <f t="shared" si="23"/>
        <v>-</v>
      </c>
      <c r="BM30" s="183" t="str">
        <f t="shared" si="23"/>
        <v>-</v>
      </c>
      <c r="BO30" s="183" t="str">
        <f t="shared" si="24"/>
        <v>-</v>
      </c>
      <c r="BP30" s="183" t="str">
        <f t="shared" si="24"/>
        <v>-</v>
      </c>
      <c r="BQ30" s="183" t="str">
        <f t="shared" si="24"/>
        <v>-</v>
      </c>
      <c r="BR30" s="183" t="str">
        <f t="shared" si="24"/>
        <v>-</v>
      </c>
      <c r="BS30" s="183" t="str">
        <f t="shared" si="24"/>
        <v>-</v>
      </c>
      <c r="BT30" s="183" t="str">
        <f t="shared" si="24"/>
        <v>-</v>
      </c>
      <c r="BU30" s="183" t="str">
        <f t="shared" si="24"/>
        <v>-</v>
      </c>
      <c r="BV30" s="183" t="str">
        <f t="shared" si="24"/>
        <v>-</v>
      </c>
      <c r="BW30" s="183" t="str">
        <f t="shared" si="24"/>
        <v>-</v>
      </c>
      <c r="BX30" s="183" t="str">
        <f t="shared" si="24"/>
        <v>-</v>
      </c>
      <c r="BY30" s="183" t="str">
        <f t="shared" si="24"/>
        <v>-</v>
      </c>
      <c r="BZ30" s="183" t="str">
        <f t="shared" si="24"/>
        <v>-</v>
      </c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</row>
    <row r="31" spans="1:91" ht="12.75">
      <c r="A31" s="15">
        <v>9</v>
      </c>
      <c r="B31" s="2" t="s">
        <v>56</v>
      </c>
      <c r="C31" s="172"/>
      <c r="D31" s="172">
        <v>8</v>
      </c>
      <c r="E31" s="172"/>
      <c r="F31" s="172"/>
      <c r="G31" s="172"/>
      <c r="H31" s="176">
        <f t="shared" si="25"/>
        <v>44.44444444444444</v>
      </c>
      <c r="I31" s="2">
        <f t="shared" si="19"/>
        <v>54</v>
      </c>
      <c r="J31" s="2">
        <f t="shared" si="20"/>
        <v>24</v>
      </c>
      <c r="K31" s="2">
        <v>16</v>
      </c>
      <c r="L31" s="2"/>
      <c r="M31" s="2">
        <v>8</v>
      </c>
      <c r="N31" s="2">
        <v>30</v>
      </c>
      <c r="O31" s="2"/>
      <c r="P31" s="2"/>
      <c r="Q31" s="2"/>
      <c r="R31" s="2"/>
      <c r="S31" s="2"/>
      <c r="T31" s="2"/>
      <c r="U31" s="2"/>
      <c r="V31" s="2">
        <v>3</v>
      </c>
      <c r="W31" s="2"/>
      <c r="X31" s="2"/>
      <c r="Y31" s="2"/>
      <c r="Z31" s="2"/>
      <c r="AB31" s="184" t="str">
        <f t="shared" si="21"/>
        <v>-</v>
      </c>
      <c r="AC31" s="184" t="str">
        <f t="shared" si="21"/>
        <v>-</v>
      </c>
      <c r="AD31" s="184" t="str">
        <f t="shared" si="21"/>
        <v>-</v>
      </c>
      <c r="AE31" s="184" t="str">
        <f t="shared" si="21"/>
        <v>-</v>
      </c>
      <c r="AF31" s="184" t="str">
        <f t="shared" si="21"/>
        <v>-</v>
      </c>
      <c r="AG31" s="184" t="str">
        <f t="shared" si="21"/>
        <v>-</v>
      </c>
      <c r="AH31" s="184" t="str">
        <f t="shared" si="21"/>
        <v>-</v>
      </c>
      <c r="AI31" s="184" t="str">
        <f t="shared" si="21"/>
        <v>-</v>
      </c>
      <c r="AJ31" s="184" t="str">
        <f t="shared" si="21"/>
        <v>-</v>
      </c>
      <c r="AK31" s="184" t="str">
        <f t="shared" si="21"/>
        <v>-</v>
      </c>
      <c r="AL31" s="184" t="str">
        <f t="shared" si="21"/>
        <v>-</v>
      </c>
      <c r="AM31" s="184" t="str">
        <f t="shared" si="21"/>
        <v>-</v>
      </c>
      <c r="AO31" s="183" t="str">
        <f t="shared" si="22"/>
        <v>-</v>
      </c>
      <c r="AP31" s="183" t="str">
        <f t="shared" si="22"/>
        <v>-</v>
      </c>
      <c r="AQ31" s="183" t="str">
        <f t="shared" si="22"/>
        <v>-</v>
      </c>
      <c r="AR31" s="183" t="str">
        <f t="shared" si="22"/>
        <v>-</v>
      </c>
      <c r="AS31" s="183" t="str">
        <f t="shared" si="22"/>
        <v>-</v>
      </c>
      <c r="AT31" s="183" t="str">
        <f t="shared" si="22"/>
        <v>-</v>
      </c>
      <c r="AU31" s="183" t="str">
        <f t="shared" si="22"/>
        <v>-</v>
      </c>
      <c r="AV31" s="183">
        <f t="shared" si="22"/>
        <v>1</v>
      </c>
      <c r="AW31" s="183" t="str">
        <f t="shared" si="22"/>
        <v>-</v>
      </c>
      <c r="AX31" s="183" t="str">
        <f t="shared" si="22"/>
        <v>-</v>
      </c>
      <c r="AY31" s="183" t="str">
        <f t="shared" si="22"/>
        <v>-</v>
      </c>
      <c r="AZ31" s="183" t="str">
        <f t="shared" si="22"/>
        <v>-</v>
      </c>
      <c r="BB31" s="183" t="str">
        <f t="shared" si="23"/>
        <v>-</v>
      </c>
      <c r="BC31" s="183" t="str">
        <f t="shared" si="23"/>
        <v>-</v>
      </c>
      <c r="BD31" s="183" t="str">
        <f t="shared" si="23"/>
        <v>-</v>
      </c>
      <c r="BE31" s="183" t="str">
        <f t="shared" si="23"/>
        <v>-</v>
      </c>
      <c r="BF31" s="183" t="str">
        <f t="shared" si="23"/>
        <v>-</v>
      </c>
      <c r="BG31" s="183" t="str">
        <f t="shared" si="23"/>
        <v>-</v>
      </c>
      <c r="BH31" s="183" t="str">
        <f t="shared" si="23"/>
        <v>-</v>
      </c>
      <c r="BI31" s="183" t="str">
        <f t="shared" si="23"/>
        <v>-</v>
      </c>
      <c r="BJ31" s="183" t="str">
        <f t="shared" si="23"/>
        <v>-</v>
      </c>
      <c r="BK31" s="183" t="str">
        <f t="shared" si="23"/>
        <v>-</v>
      </c>
      <c r="BL31" s="183" t="str">
        <f t="shared" si="23"/>
        <v>-</v>
      </c>
      <c r="BM31" s="183" t="str">
        <f t="shared" si="23"/>
        <v>-</v>
      </c>
      <c r="BO31" s="183" t="str">
        <f t="shared" si="24"/>
        <v>-</v>
      </c>
      <c r="BP31" s="183" t="str">
        <f t="shared" si="24"/>
        <v>-</v>
      </c>
      <c r="BQ31" s="183" t="str">
        <f t="shared" si="24"/>
        <v>-</v>
      </c>
      <c r="BR31" s="183" t="str">
        <f t="shared" si="24"/>
        <v>-</v>
      </c>
      <c r="BS31" s="183" t="str">
        <f t="shared" si="24"/>
        <v>-</v>
      </c>
      <c r="BT31" s="183" t="str">
        <f t="shared" si="24"/>
        <v>-</v>
      </c>
      <c r="BU31" s="183" t="str">
        <f t="shared" si="24"/>
        <v>-</v>
      </c>
      <c r="BV31" s="183" t="str">
        <f t="shared" si="24"/>
        <v>-</v>
      </c>
      <c r="BW31" s="183" t="str">
        <f t="shared" si="24"/>
        <v>-</v>
      </c>
      <c r="BX31" s="183" t="str">
        <f t="shared" si="24"/>
        <v>-</v>
      </c>
      <c r="BY31" s="183" t="str">
        <f t="shared" si="24"/>
        <v>-</v>
      </c>
      <c r="BZ31" s="183" t="str">
        <f t="shared" si="24"/>
        <v>-</v>
      </c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</row>
    <row r="32" spans="1:91" ht="12.75">
      <c r="A32" s="1">
        <v>3</v>
      </c>
      <c r="B32" s="1" t="s">
        <v>57</v>
      </c>
      <c r="C32" s="1"/>
      <c r="D32" s="1"/>
      <c r="E32" s="1"/>
      <c r="F32" s="1"/>
      <c r="G32" s="1">
        <f>SUM(G33:G55)</f>
        <v>0</v>
      </c>
      <c r="H32" s="175">
        <f t="shared" si="25"/>
        <v>53.021442495126706</v>
      </c>
      <c r="I32" s="1">
        <f aca="true" t="shared" si="26" ref="I32:Z32">SUM(I33:I55)</f>
        <v>2052</v>
      </c>
      <c r="J32" s="1">
        <f t="shared" si="26"/>
        <v>1088</v>
      </c>
      <c r="K32" s="1">
        <f t="shared" si="26"/>
        <v>608</v>
      </c>
      <c r="L32" s="1">
        <f t="shared" si="26"/>
        <v>206</v>
      </c>
      <c r="M32" s="1">
        <f t="shared" si="26"/>
        <v>342</v>
      </c>
      <c r="N32" s="1">
        <f t="shared" si="26"/>
        <v>894</v>
      </c>
      <c r="O32" s="1">
        <f t="shared" si="26"/>
        <v>6</v>
      </c>
      <c r="P32" s="1">
        <f t="shared" si="26"/>
        <v>6</v>
      </c>
      <c r="Q32" s="1">
        <f t="shared" si="26"/>
        <v>4</v>
      </c>
      <c r="R32" s="1">
        <f t="shared" si="26"/>
        <v>3</v>
      </c>
      <c r="S32" s="1">
        <f t="shared" si="26"/>
        <v>7</v>
      </c>
      <c r="T32" s="1">
        <f t="shared" si="26"/>
        <v>24</v>
      </c>
      <c r="U32" s="1">
        <f t="shared" si="26"/>
        <v>7</v>
      </c>
      <c r="V32" s="1">
        <f t="shared" si="26"/>
        <v>10</v>
      </c>
      <c r="W32" s="1">
        <f t="shared" si="26"/>
        <v>12</v>
      </c>
      <c r="X32" s="1">
        <f t="shared" si="26"/>
        <v>7</v>
      </c>
      <c r="Y32" s="1">
        <f t="shared" si="26"/>
        <v>10</v>
      </c>
      <c r="Z32" s="1">
        <f t="shared" si="26"/>
        <v>2</v>
      </c>
      <c r="AB32" s="185">
        <f aca="true" t="shared" si="27" ref="AB32:CM32">SUM(AB33:AB55)</f>
        <v>1</v>
      </c>
      <c r="AC32" s="185">
        <f t="shared" si="27"/>
        <v>1</v>
      </c>
      <c r="AD32" s="185">
        <f t="shared" si="27"/>
        <v>1</v>
      </c>
      <c r="AE32" s="185">
        <f t="shared" si="27"/>
        <v>1</v>
      </c>
      <c r="AF32" s="185">
        <f t="shared" si="27"/>
        <v>0</v>
      </c>
      <c r="AG32" s="185">
        <f t="shared" si="27"/>
        <v>2</v>
      </c>
      <c r="AH32" s="185">
        <f t="shared" si="27"/>
        <v>1</v>
      </c>
      <c r="AI32" s="185">
        <f t="shared" si="27"/>
        <v>0</v>
      </c>
      <c r="AJ32" s="185">
        <f t="shared" si="27"/>
        <v>2</v>
      </c>
      <c r="AK32" s="185">
        <f t="shared" si="27"/>
        <v>1</v>
      </c>
      <c r="AL32" s="185">
        <f t="shared" si="27"/>
        <v>0</v>
      </c>
      <c r="AM32" s="185">
        <f t="shared" si="27"/>
        <v>0</v>
      </c>
      <c r="AO32" s="185">
        <f t="shared" si="27"/>
        <v>2</v>
      </c>
      <c r="AP32" s="185">
        <f t="shared" si="27"/>
        <v>1</v>
      </c>
      <c r="AQ32" s="185">
        <f t="shared" si="27"/>
        <v>1</v>
      </c>
      <c r="AR32" s="185">
        <f t="shared" si="27"/>
        <v>1</v>
      </c>
      <c r="AS32" s="185">
        <f t="shared" si="27"/>
        <v>0</v>
      </c>
      <c r="AT32" s="185">
        <f t="shared" si="27"/>
        <v>4</v>
      </c>
      <c r="AU32" s="185">
        <f t="shared" si="27"/>
        <v>1</v>
      </c>
      <c r="AV32" s="185">
        <f t="shared" si="27"/>
        <v>2</v>
      </c>
      <c r="AW32" s="185">
        <f t="shared" si="27"/>
        <v>1</v>
      </c>
      <c r="AX32" s="185">
        <f t="shared" si="27"/>
        <v>2</v>
      </c>
      <c r="AY32" s="185">
        <f t="shared" si="27"/>
        <v>3</v>
      </c>
      <c r="AZ32" s="185">
        <f t="shared" si="27"/>
        <v>1</v>
      </c>
      <c r="BB32" s="185">
        <f t="shared" si="27"/>
        <v>0</v>
      </c>
      <c r="BC32" s="185">
        <f t="shared" si="27"/>
        <v>0</v>
      </c>
      <c r="BD32" s="185">
        <f t="shared" si="27"/>
        <v>0</v>
      </c>
      <c r="BE32" s="185">
        <f t="shared" si="27"/>
        <v>0</v>
      </c>
      <c r="BF32" s="185">
        <f t="shared" si="27"/>
        <v>0</v>
      </c>
      <c r="BG32" s="185">
        <f t="shared" si="27"/>
        <v>0</v>
      </c>
      <c r="BH32" s="185">
        <f t="shared" si="27"/>
        <v>0</v>
      </c>
      <c r="BI32" s="185">
        <f t="shared" si="27"/>
        <v>0</v>
      </c>
      <c r="BJ32" s="185">
        <f t="shared" si="27"/>
        <v>1</v>
      </c>
      <c r="BK32" s="185">
        <f t="shared" si="27"/>
        <v>0</v>
      </c>
      <c r="BL32" s="185">
        <f t="shared" si="27"/>
        <v>0</v>
      </c>
      <c r="BM32" s="185">
        <f t="shared" si="27"/>
        <v>0</v>
      </c>
      <c r="BO32" s="185">
        <f t="shared" si="27"/>
        <v>0</v>
      </c>
      <c r="BP32" s="185">
        <f t="shared" si="27"/>
        <v>0</v>
      </c>
      <c r="BQ32" s="185">
        <f t="shared" si="27"/>
        <v>0</v>
      </c>
      <c r="BR32" s="185">
        <f t="shared" si="27"/>
        <v>1</v>
      </c>
      <c r="BS32" s="185">
        <f t="shared" si="27"/>
        <v>0</v>
      </c>
      <c r="BT32" s="185">
        <f t="shared" si="27"/>
        <v>2</v>
      </c>
      <c r="BU32" s="185">
        <f t="shared" si="27"/>
        <v>1</v>
      </c>
      <c r="BV32" s="185">
        <f t="shared" si="27"/>
        <v>1</v>
      </c>
      <c r="BW32" s="185">
        <f t="shared" si="27"/>
        <v>1</v>
      </c>
      <c r="BX32" s="185">
        <f t="shared" si="27"/>
        <v>0</v>
      </c>
      <c r="BY32" s="185">
        <f t="shared" si="27"/>
        <v>0</v>
      </c>
      <c r="BZ32" s="185">
        <f t="shared" si="27"/>
        <v>0</v>
      </c>
      <c r="CA32" s="186"/>
      <c r="CB32" s="185">
        <f t="shared" si="27"/>
        <v>4</v>
      </c>
      <c r="CC32" s="185">
        <f t="shared" si="27"/>
        <v>2</v>
      </c>
      <c r="CD32" s="185">
        <f t="shared" si="27"/>
        <v>2</v>
      </c>
      <c r="CE32" s="185">
        <f t="shared" si="27"/>
        <v>0</v>
      </c>
      <c r="CF32" s="185">
        <f t="shared" si="27"/>
        <v>0</v>
      </c>
      <c r="CG32" s="185">
        <f t="shared" si="27"/>
        <v>0</v>
      </c>
      <c r="CH32" s="185">
        <f t="shared" si="27"/>
        <v>0</v>
      </c>
      <c r="CI32" s="185">
        <f t="shared" si="27"/>
        <v>0</v>
      </c>
      <c r="CJ32" s="185">
        <f t="shared" si="27"/>
        <v>0</v>
      </c>
      <c r="CK32" s="185">
        <f t="shared" si="27"/>
        <v>0</v>
      </c>
      <c r="CL32" s="185">
        <f t="shared" si="27"/>
        <v>0</v>
      </c>
      <c r="CM32" s="185">
        <f t="shared" si="27"/>
        <v>0</v>
      </c>
    </row>
    <row r="33" spans="1:91" ht="12.75">
      <c r="A33" s="16">
        <v>1</v>
      </c>
      <c r="B33" s="2" t="s">
        <v>58</v>
      </c>
      <c r="C33" s="172"/>
      <c r="D33" s="172">
        <v>1</v>
      </c>
      <c r="E33" s="172"/>
      <c r="F33" s="172"/>
      <c r="G33" s="172"/>
      <c r="H33" s="176">
        <f t="shared" si="25"/>
        <v>51.85185185185185</v>
      </c>
      <c r="I33" s="2">
        <f aca="true" t="shared" si="28" ref="I33:I40">J33+N33</f>
        <v>27</v>
      </c>
      <c r="J33" s="2">
        <f aca="true" t="shared" si="29" ref="J33:J55">O33*O$6+P33*P$6+Q33*Q$6+R33*R$6+S33*S$6+T33*T$6+U33*U$6+V33*V$6+W33*W$6+X33*X$6+Y33*Y$6+Z33*Z$6</f>
        <v>14</v>
      </c>
      <c r="K33" s="2">
        <v>14</v>
      </c>
      <c r="L33" s="2"/>
      <c r="M33" s="2"/>
      <c r="N33" s="2">
        <v>13</v>
      </c>
      <c r="O33" s="2">
        <v>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B33" s="184" t="str">
        <f aca="true" t="shared" si="30" ref="AB33:AM42">IF(ISERROR(SEARCH(AB$7,$C33,1)),"-",IF(COUNTIF($C33,AB$7)=1,1,IF(ISERROR(SEARCH(CONCATENATE(AB$7,","),$C33,1)),IF(ISERROR(SEARCH(CONCATENATE(",",AB$7),$C33,1)),"-",1),1)))</f>
        <v>-</v>
      </c>
      <c r="AC33" s="184" t="str">
        <f t="shared" si="30"/>
        <v>-</v>
      </c>
      <c r="AD33" s="184" t="str">
        <f t="shared" si="30"/>
        <v>-</v>
      </c>
      <c r="AE33" s="184" t="str">
        <f t="shared" si="30"/>
        <v>-</v>
      </c>
      <c r="AF33" s="184" t="str">
        <f t="shared" si="30"/>
        <v>-</v>
      </c>
      <c r="AG33" s="184" t="str">
        <f t="shared" si="30"/>
        <v>-</v>
      </c>
      <c r="AH33" s="184" t="str">
        <f t="shared" si="30"/>
        <v>-</v>
      </c>
      <c r="AI33" s="184" t="str">
        <f t="shared" si="30"/>
        <v>-</v>
      </c>
      <c r="AJ33" s="184" t="str">
        <f t="shared" si="30"/>
        <v>-</v>
      </c>
      <c r="AK33" s="184" t="str">
        <f t="shared" si="30"/>
        <v>-</v>
      </c>
      <c r="AL33" s="184" t="str">
        <f t="shared" si="30"/>
        <v>-</v>
      </c>
      <c r="AM33" s="184" t="str">
        <f t="shared" si="30"/>
        <v>-</v>
      </c>
      <c r="AO33" s="183">
        <f aca="true" t="shared" si="31" ref="AO33:AZ42">IF(ISERROR(SEARCH(AO$7,$D33,1)),"-",IF(COUNTIF($D33,AO$7)=1,1,IF(ISERROR(SEARCH(CONCATENATE(AO$7,","),$D33,1)),IF(ISERROR(SEARCH(CONCATENATE(",",AO$7),$D33,1)),"-",1),1)))</f>
        <v>1</v>
      </c>
      <c r="AP33" s="183" t="str">
        <f t="shared" si="31"/>
        <v>-</v>
      </c>
      <c r="AQ33" s="183" t="str">
        <f t="shared" si="31"/>
        <v>-</v>
      </c>
      <c r="AR33" s="183" t="str">
        <f t="shared" si="31"/>
        <v>-</v>
      </c>
      <c r="AS33" s="183" t="str">
        <f t="shared" si="31"/>
        <v>-</v>
      </c>
      <c r="AT33" s="183" t="str">
        <f t="shared" si="31"/>
        <v>-</v>
      </c>
      <c r="AU33" s="183" t="str">
        <f t="shared" si="31"/>
        <v>-</v>
      </c>
      <c r="AV33" s="183" t="str">
        <f t="shared" si="31"/>
        <v>-</v>
      </c>
      <c r="AW33" s="183" t="str">
        <f t="shared" si="31"/>
        <v>-</v>
      </c>
      <c r="AX33" s="183" t="str">
        <f t="shared" si="31"/>
        <v>-</v>
      </c>
      <c r="AY33" s="183" t="str">
        <f t="shared" si="31"/>
        <v>-</v>
      </c>
      <c r="AZ33" s="183" t="str">
        <f t="shared" si="31"/>
        <v>-</v>
      </c>
      <c r="BB33" s="183" t="str">
        <f aca="true" t="shared" si="32" ref="BB33:BM42">IF(ISERROR(SEARCH(BB$7,$E33,1)),"-",IF(COUNTIF($E33,BB$7)=1,1,IF(ISERROR(SEARCH(CONCATENATE(BB$7,","),$E33,1)),IF(ISERROR(SEARCH(CONCATENATE(",",BB$7),$E33,1)),"-",1),1)))</f>
        <v>-</v>
      </c>
      <c r="BC33" s="183" t="str">
        <f t="shared" si="32"/>
        <v>-</v>
      </c>
      <c r="BD33" s="183" t="str">
        <f t="shared" si="32"/>
        <v>-</v>
      </c>
      <c r="BE33" s="183" t="str">
        <f t="shared" si="32"/>
        <v>-</v>
      </c>
      <c r="BF33" s="183" t="str">
        <f t="shared" si="32"/>
        <v>-</v>
      </c>
      <c r="BG33" s="183" t="str">
        <f t="shared" si="32"/>
        <v>-</v>
      </c>
      <c r="BH33" s="183" t="str">
        <f t="shared" si="32"/>
        <v>-</v>
      </c>
      <c r="BI33" s="183" t="str">
        <f t="shared" si="32"/>
        <v>-</v>
      </c>
      <c r="BJ33" s="183" t="str">
        <f t="shared" si="32"/>
        <v>-</v>
      </c>
      <c r="BK33" s="183" t="str">
        <f t="shared" si="32"/>
        <v>-</v>
      </c>
      <c r="BL33" s="183" t="str">
        <f t="shared" si="32"/>
        <v>-</v>
      </c>
      <c r="BM33" s="183" t="str">
        <f t="shared" si="32"/>
        <v>-</v>
      </c>
      <c r="BO33" s="183" t="str">
        <f aca="true" t="shared" si="33" ref="BO33:BZ42">IF(ISERROR(SEARCH(BO$7,$F33,1)),"-",IF(COUNTIF($F33,BO$7)=1,1,IF(ISERROR(SEARCH(CONCATENATE(BO$7,","),$F33,1)),IF(ISERROR(SEARCH(CONCATENATE(",",BO$7),$F33,1)),"-",1),1)))</f>
        <v>-</v>
      </c>
      <c r="BP33" s="183" t="str">
        <f t="shared" si="33"/>
        <v>-</v>
      </c>
      <c r="BQ33" s="183" t="str">
        <f t="shared" si="33"/>
        <v>-</v>
      </c>
      <c r="BR33" s="183" t="str">
        <f t="shared" si="33"/>
        <v>-</v>
      </c>
      <c r="BS33" s="183" t="str">
        <f t="shared" si="33"/>
        <v>-</v>
      </c>
      <c r="BT33" s="183" t="str">
        <f t="shared" si="33"/>
        <v>-</v>
      </c>
      <c r="BU33" s="183" t="str">
        <f t="shared" si="33"/>
        <v>-</v>
      </c>
      <c r="BV33" s="183" t="str">
        <f t="shared" si="33"/>
        <v>-</v>
      </c>
      <c r="BW33" s="183" t="str">
        <f t="shared" si="33"/>
        <v>-</v>
      </c>
      <c r="BX33" s="183" t="str">
        <f t="shared" si="33"/>
        <v>-</v>
      </c>
      <c r="BY33" s="183" t="str">
        <f t="shared" si="33"/>
        <v>-</v>
      </c>
      <c r="BZ33" s="183" t="str">
        <f t="shared" si="33"/>
        <v>-</v>
      </c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</row>
    <row r="34" spans="1:91" ht="12.75">
      <c r="A34" s="16">
        <v>2</v>
      </c>
      <c r="B34" s="2" t="s">
        <v>59</v>
      </c>
      <c r="C34" s="172"/>
      <c r="D34" s="172">
        <v>6</v>
      </c>
      <c r="E34" s="172"/>
      <c r="F34" s="172"/>
      <c r="G34" s="172"/>
      <c r="H34" s="176">
        <f t="shared" si="25"/>
        <v>44.44444444444444</v>
      </c>
      <c r="I34" s="2">
        <f t="shared" si="28"/>
        <v>54</v>
      </c>
      <c r="J34" s="2">
        <f t="shared" si="29"/>
        <v>24</v>
      </c>
      <c r="K34" s="2">
        <v>14</v>
      </c>
      <c r="L34" s="2">
        <v>10</v>
      </c>
      <c r="M34" s="2"/>
      <c r="N34" s="2">
        <v>30</v>
      </c>
      <c r="O34" s="2"/>
      <c r="P34" s="2"/>
      <c r="Q34" s="2"/>
      <c r="R34" s="2"/>
      <c r="S34" s="2"/>
      <c r="T34" s="2">
        <v>2</v>
      </c>
      <c r="U34" s="2"/>
      <c r="V34" s="2"/>
      <c r="W34" s="2"/>
      <c r="X34" s="2"/>
      <c r="Y34" s="2"/>
      <c r="Z34" s="2"/>
      <c r="AB34" s="184" t="str">
        <f t="shared" si="30"/>
        <v>-</v>
      </c>
      <c r="AC34" s="184" t="str">
        <f t="shared" si="30"/>
        <v>-</v>
      </c>
      <c r="AD34" s="184" t="str">
        <f t="shared" si="30"/>
        <v>-</v>
      </c>
      <c r="AE34" s="184" t="str">
        <f t="shared" si="30"/>
        <v>-</v>
      </c>
      <c r="AF34" s="184" t="str">
        <f t="shared" si="30"/>
        <v>-</v>
      </c>
      <c r="AG34" s="184" t="str">
        <f t="shared" si="30"/>
        <v>-</v>
      </c>
      <c r="AH34" s="184" t="str">
        <f t="shared" si="30"/>
        <v>-</v>
      </c>
      <c r="AI34" s="184" t="str">
        <f t="shared" si="30"/>
        <v>-</v>
      </c>
      <c r="AJ34" s="184" t="str">
        <f t="shared" si="30"/>
        <v>-</v>
      </c>
      <c r="AK34" s="184" t="str">
        <f t="shared" si="30"/>
        <v>-</v>
      </c>
      <c r="AL34" s="184" t="str">
        <f t="shared" si="30"/>
        <v>-</v>
      </c>
      <c r="AM34" s="184" t="str">
        <f t="shared" si="30"/>
        <v>-</v>
      </c>
      <c r="AO34" s="183" t="str">
        <f t="shared" si="31"/>
        <v>-</v>
      </c>
      <c r="AP34" s="183" t="str">
        <f t="shared" si="31"/>
        <v>-</v>
      </c>
      <c r="AQ34" s="183" t="str">
        <f t="shared" si="31"/>
        <v>-</v>
      </c>
      <c r="AR34" s="183" t="str">
        <f t="shared" si="31"/>
        <v>-</v>
      </c>
      <c r="AS34" s="183" t="str">
        <f t="shared" si="31"/>
        <v>-</v>
      </c>
      <c r="AT34" s="183">
        <f t="shared" si="31"/>
        <v>1</v>
      </c>
      <c r="AU34" s="183" t="str">
        <f t="shared" si="31"/>
        <v>-</v>
      </c>
      <c r="AV34" s="183" t="str">
        <f t="shared" si="31"/>
        <v>-</v>
      </c>
      <c r="AW34" s="183" t="str">
        <f t="shared" si="31"/>
        <v>-</v>
      </c>
      <c r="AX34" s="183" t="str">
        <f t="shared" si="31"/>
        <v>-</v>
      </c>
      <c r="AY34" s="183" t="str">
        <f t="shared" si="31"/>
        <v>-</v>
      </c>
      <c r="AZ34" s="183" t="str">
        <f t="shared" si="31"/>
        <v>-</v>
      </c>
      <c r="BB34" s="183" t="str">
        <f t="shared" si="32"/>
        <v>-</v>
      </c>
      <c r="BC34" s="183" t="str">
        <f t="shared" si="32"/>
        <v>-</v>
      </c>
      <c r="BD34" s="183" t="str">
        <f t="shared" si="32"/>
        <v>-</v>
      </c>
      <c r="BE34" s="183" t="str">
        <f t="shared" si="32"/>
        <v>-</v>
      </c>
      <c r="BF34" s="183" t="str">
        <f t="shared" si="32"/>
        <v>-</v>
      </c>
      <c r="BG34" s="183" t="str">
        <f t="shared" si="32"/>
        <v>-</v>
      </c>
      <c r="BH34" s="183" t="str">
        <f t="shared" si="32"/>
        <v>-</v>
      </c>
      <c r="BI34" s="183" t="str">
        <f t="shared" si="32"/>
        <v>-</v>
      </c>
      <c r="BJ34" s="183" t="str">
        <f t="shared" si="32"/>
        <v>-</v>
      </c>
      <c r="BK34" s="183" t="str">
        <f t="shared" si="32"/>
        <v>-</v>
      </c>
      <c r="BL34" s="183" t="str">
        <f t="shared" si="32"/>
        <v>-</v>
      </c>
      <c r="BM34" s="183" t="str">
        <f t="shared" si="32"/>
        <v>-</v>
      </c>
      <c r="BO34" s="183" t="str">
        <f t="shared" si="33"/>
        <v>-</v>
      </c>
      <c r="BP34" s="183" t="str">
        <f t="shared" si="33"/>
        <v>-</v>
      </c>
      <c r="BQ34" s="183" t="str">
        <f t="shared" si="33"/>
        <v>-</v>
      </c>
      <c r="BR34" s="183" t="str">
        <f t="shared" si="33"/>
        <v>-</v>
      </c>
      <c r="BS34" s="183" t="str">
        <f t="shared" si="33"/>
        <v>-</v>
      </c>
      <c r="BT34" s="183" t="str">
        <f t="shared" si="33"/>
        <v>-</v>
      </c>
      <c r="BU34" s="183" t="str">
        <f t="shared" si="33"/>
        <v>-</v>
      </c>
      <c r="BV34" s="183" t="str">
        <f t="shared" si="33"/>
        <v>-</v>
      </c>
      <c r="BW34" s="183" t="str">
        <f t="shared" si="33"/>
        <v>-</v>
      </c>
      <c r="BX34" s="183" t="str">
        <f t="shared" si="33"/>
        <v>-</v>
      </c>
      <c r="BY34" s="183" t="str">
        <f t="shared" si="33"/>
        <v>-</v>
      </c>
      <c r="BZ34" s="183" t="str">
        <f t="shared" si="33"/>
        <v>-</v>
      </c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</row>
    <row r="35" spans="1:91" ht="12.75">
      <c r="A35" s="16">
        <v>3</v>
      </c>
      <c r="B35" s="2" t="s">
        <v>60</v>
      </c>
      <c r="C35" s="172">
        <v>4.6</v>
      </c>
      <c r="D35" s="172"/>
      <c r="E35" s="172"/>
      <c r="F35" s="172">
        <v>4.6</v>
      </c>
      <c r="G35" s="172"/>
      <c r="H35" s="176">
        <f t="shared" si="25"/>
        <v>62.43386243386243</v>
      </c>
      <c r="I35" s="2">
        <f t="shared" si="28"/>
        <v>189</v>
      </c>
      <c r="J35" s="2">
        <f t="shared" si="29"/>
        <v>118</v>
      </c>
      <c r="K35" s="2">
        <v>62</v>
      </c>
      <c r="L35" s="2">
        <v>26</v>
      </c>
      <c r="M35" s="2">
        <v>30</v>
      </c>
      <c r="N35" s="2">
        <v>71</v>
      </c>
      <c r="O35" s="2"/>
      <c r="P35" s="2"/>
      <c r="Q35" s="2"/>
      <c r="R35" s="2">
        <v>3</v>
      </c>
      <c r="S35" s="2">
        <v>5</v>
      </c>
      <c r="T35" s="2">
        <v>3</v>
      </c>
      <c r="U35" s="2"/>
      <c r="V35" s="2"/>
      <c r="W35" s="2"/>
      <c r="X35" s="2"/>
      <c r="Y35" s="2"/>
      <c r="Z35" s="2"/>
      <c r="AB35" s="184" t="str">
        <f t="shared" si="30"/>
        <v>-</v>
      </c>
      <c r="AC35" s="184" t="str">
        <f t="shared" si="30"/>
        <v>-</v>
      </c>
      <c r="AD35" s="184" t="str">
        <f t="shared" si="30"/>
        <v>-</v>
      </c>
      <c r="AE35" s="184">
        <f t="shared" si="30"/>
        <v>1</v>
      </c>
      <c r="AF35" s="184" t="str">
        <f t="shared" si="30"/>
        <v>-</v>
      </c>
      <c r="AG35" s="184">
        <f t="shared" si="30"/>
        <v>1</v>
      </c>
      <c r="AH35" s="184" t="str">
        <f t="shared" si="30"/>
        <v>-</v>
      </c>
      <c r="AI35" s="184" t="str">
        <f t="shared" si="30"/>
        <v>-</v>
      </c>
      <c r="AJ35" s="184" t="str">
        <f t="shared" si="30"/>
        <v>-</v>
      </c>
      <c r="AK35" s="184" t="str">
        <f t="shared" si="30"/>
        <v>-</v>
      </c>
      <c r="AL35" s="184" t="str">
        <f t="shared" si="30"/>
        <v>-</v>
      </c>
      <c r="AM35" s="184" t="str">
        <f t="shared" si="30"/>
        <v>-</v>
      </c>
      <c r="AO35" s="183" t="str">
        <f t="shared" si="31"/>
        <v>-</v>
      </c>
      <c r="AP35" s="183" t="str">
        <f t="shared" si="31"/>
        <v>-</v>
      </c>
      <c r="AQ35" s="183" t="str">
        <f t="shared" si="31"/>
        <v>-</v>
      </c>
      <c r="AR35" s="183" t="str">
        <f t="shared" si="31"/>
        <v>-</v>
      </c>
      <c r="AS35" s="183" t="str">
        <f t="shared" si="31"/>
        <v>-</v>
      </c>
      <c r="AT35" s="183" t="str">
        <f t="shared" si="31"/>
        <v>-</v>
      </c>
      <c r="AU35" s="183" t="str">
        <f t="shared" si="31"/>
        <v>-</v>
      </c>
      <c r="AV35" s="183" t="str">
        <f t="shared" si="31"/>
        <v>-</v>
      </c>
      <c r="AW35" s="183" t="str">
        <f t="shared" si="31"/>
        <v>-</v>
      </c>
      <c r="AX35" s="183" t="str">
        <f t="shared" si="31"/>
        <v>-</v>
      </c>
      <c r="AY35" s="183" t="str">
        <f t="shared" si="31"/>
        <v>-</v>
      </c>
      <c r="AZ35" s="183" t="str">
        <f t="shared" si="31"/>
        <v>-</v>
      </c>
      <c r="BB35" s="183" t="str">
        <f t="shared" si="32"/>
        <v>-</v>
      </c>
      <c r="BC35" s="183" t="str">
        <f t="shared" si="32"/>
        <v>-</v>
      </c>
      <c r="BD35" s="183" t="str">
        <f t="shared" si="32"/>
        <v>-</v>
      </c>
      <c r="BE35" s="183" t="str">
        <f t="shared" si="32"/>
        <v>-</v>
      </c>
      <c r="BF35" s="183" t="str">
        <f t="shared" si="32"/>
        <v>-</v>
      </c>
      <c r="BG35" s="183" t="str">
        <f t="shared" si="32"/>
        <v>-</v>
      </c>
      <c r="BH35" s="183" t="str">
        <f t="shared" si="32"/>
        <v>-</v>
      </c>
      <c r="BI35" s="183" t="str">
        <f t="shared" si="32"/>
        <v>-</v>
      </c>
      <c r="BJ35" s="183" t="str">
        <f t="shared" si="32"/>
        <v>-</v>
      </c>
      <c r="BK35" s="183" t="str">
        <f t="shared" si="32"/>
        <v>-</v>
      </c>
      <c r="BL35" s="183" t="str">
        <f t="shared" si="32"/>
        <v>-</v>
      </c>
      <c r="BM35" s="183" t="str">
        <f t="shared" si="32"/>
        <v>-</v>
      </c>
      <c r="BO35" s="183" t="str">
        <f t="shared" si="33"/>
        <v>-</v>
      </c>
      <c r="BP35" s="183" t="str">
        <f t="shared" si="33"/>
        <v>-</v>
      </c>
      <c r="BQ35" s="183" t="str">
        <f t="shared" si="33"/>
        <v>-</v>
      </c>
      <c r="BR35" s="183">
        <f t="shared" si="33"/>
        <v>1</v>
      </c>
      <c r="BS35" s="183" t="str">
        <f t="shared" si="33"/>
        <v>-</v>
      </c>
      <c r="BT35" s="183">
        <f t="shared" si="33"/>
        <v>1</v>
      </c>
      <c r="BU35" s="183" t="str">
        <f t="shared" si="33"/>
        <v>-</v>
      </c>
      <c r="BV35" s="183" t="str">
        <f t="shared" si="33"/>
        <v>-</v>
      </c>
      <c r="BW35" s="183" t="str">
        <f t="shared" si="33"/>
        <v>-</v>
      </c>
      <c r="BX35" s="183" t="str">
        <f t="shared" si="33"/>
        <v>-</v>
      </c>
      <c r="BY35" s="183" t="str">
        <f t="shared" si="33"/>
        <v>-</v>
      </c>
      <c r="BZ35" s="183" t="str">
        <f t="shared" si="33"/>
        <v>-</v>
      </c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</row>
    <row r="36" spans="1:91" ht="12.75">
      <c r="A36" s="16">
        <v>4</v>
      </c>
      <c r="B36" s="2" t="s">
        <v>61</v>
      </c>
      <c r="C36" s="172">
        <v>7</v>
      </c>
      <c r="D36" s="172"/>
      <c r="E36" s="172"/>
      <c r="F36" s="172">
        <v>7</v>
      </c>
      <c r="G36" s="172"/>
      <c r="H36" s="176">
        <f t="shared" si="25"/>
        <v>64.81481481481481</v>
      </c>
      <c r="I36" s="2">
        <f t="shared" si="28"/>
        <v>108</v>
      </c>
      <c r="J36" s="2">
        <f t="shared" si="29"/>
        <v>70</v>
      </c>
      <c r="K36" s="2">
        <v>36</v>
      </c>
      <c r="L36" s="2"/>
      <c r="M36" s="2">
        <v>34</v>
      </c>
      <c r="N36" s="2">
        <v>38</v>
      </c>
      <c r="O36" s="2"/>
      <c r="P36" s="2"/>
      <c r="Q36" s="2"/>
      <c r="R36" s="2"/>
      <c r="S36" s="2"/>
      <c r="T36" s="2"/>
      <c r="U36" s="2">
        <v>5</v>
      </c>
      <c r="V36" s="2"/>
      <c r="W36" s="2"/>
      <c r="X36" s="2"/>
      <c r="Y36" s="2"/>
      <c r="Z36" s="2"/>
      <c r="AB36" s="184" t="str">
        <f t="shared" si="30"/>
        <v>-</v>
      </c>
      <c r="AC36" s="184" t="str">
        <f t="shared" si="30"/>
        <v>-</v>
      </c>
      <c r="AD36" s="184" t="str">
        <f t="shared" si="30"/>
        <v>-</v>
      </c>
      <c r="AE36" s="184" t="str">
        <f t="shared" si="30"/>
        <v>-</v>
      </c>
      <c r="AF36" s="184" t="str">
        <f t="shared" si="30"/>
        <v>-</v>
      </c>
      <c r="AG36" s="184" t="str">
        <f t="shared" si="30"/>
        <v>-</v>
      </c>
      <c r="AH36" s="184">
        <f t="shared" si="30"/>
        <v>1</v>
      </c>
      <c r="AI36" s="184" t="str">
        <f t="shared" si="30"/>
        <v>-</v>
      </c>
      <c r="AJ36" s="184" t="str">
        <f t="shared" si="30"/>
        <v>-</v>
      </c>
      <c r="AK36" s="184" t="str">
        <f t="shared" si="30"/>
        <v>-</v>
      </c>
      <c r="AL36" s="184" t="str">
        <f t="shared" si="30"/>
        <v>-</v>
      </c>
      <c r="AM36" s="184" t="str">
        <f t="shared" si="30"/>
        <v>-</v>
      </c>
      <c r="AO36" s="183" t="str">
        <f t="shared" si="31"/>
        <v>-</v>
      </c>
      <c r="AP36" s="183" t="str">
        <f t="shared" si="31"/>
        <v>-</v>
      </c>
      <c r="AQ36" s="183" t="str">
        <f t="shared" si="31"/>
        <v>-</v>
      </c>
      <c r="AR36" s="183" t="str">
        <f t="shared" si="31"/>
        <v>-</v>
      </c>
      <c r="AS36" s="183" t="str">
        <f t="shared" si="31"/>
        <v>-</v>
      </c>
      <c r="AT36" s="183" t="str">
        <f t="shared" si="31"/>
        <v>-</v>
      </c>
      <c r="AU36" s="183" t="str">
        <f t="shared" si="31"/>
        <v>-</v>
      </c>
      <c r="AV36" s="183" t="str">
        <f t="shared" si="31"/>
        <v>-</v>
      </c>
      <c r="AW36" s="183" t="str">
        <f t="shared" si="31"/>
        <v>-</v>
      </c>
      <c r="AX36" s="183" t="str">
        <f t="shared" si="31"/>
        <v>-</v>
      </c>
      <c r="AY36" s="183" t="str">
        <f t="shared" si="31"/>
        <v>-</v>
      </c>
      <c r="AZ36" s="183" t="str">
        <f t="shared" si="31"/>
        <v>-</v>
      </c>
      <c r="BB36" s="183" t="str">
        <f t="shared" si="32"/>
        <v>-</v>
      </c>
      <c r="BC36" s="183" t="str">
        <f t="shared" si="32"/>
        <v>-</v>
      </c>
      <c r="BD36" s="183" t="str">
        <f t="shared" si="32"/>
        <v>-</v>
      </c>
      <c r="BE36" s="183" t="str">
        <f t="shared" si="32"/>
        <v>-</v>
      </c>
      <c r="BF36" s="183" t="str">
        <f t="shared" si="32"/>
        <v>-</v>
      </c>
      <c r="BG36" s="183" t="str">
        <f t="shared" si="32"/>
        <v>-</v>
      </c>
      <c r="BH36" s="183" t="str">
        <f t="shared" si="32"/>
        <v>-</v>
      </c>
      <c r="BI36" s="183" t="str">
        <f t="shared" si="32"/>
        <v>-</v>
      </c>
      <c r="BJ36" s="183" t="str">
        <f t="shared" si="32"/>
        <v>-</v>
      </c>
      <c r="BK36" s="183" t="str">
        <f t="shared" si="32"/>
        <v>-</v>
      </c>
      <c r="BL36" s="183" t="str">
        <f t="shared" si="32"/>
        <v>-</v>
      </c>
      <c r="BM36" s="183" t="str">
        <f t="shared" si="32"/>
        <v>-</v>
      </c>
      <c r="BO36" s="183" t="str">
        <f t="shared" si="33"/>
        <v>-</v>
      </c>
      <c r="BP36" s="183" t="str">
        <f t="shared" si="33"/>
        <v>-</v>
      </c>
      <c r="BQ36" s="183" t="str">
        <f t="shared" si="33"/>
        <v>-</v>
      </c>
      <c r="BR36" s="183" t="str">
        <f t="shared" si="33"/>
        <v>-</v>
      </c>
      <c r="BS36" s="183" t="str">
        <f t="shared" si="33"/>
        <v>-</v>
      </c>
      <c r="BT36" s="183" t="str">
        <f t="shared" si="33"/>
        <v>-</v>
      </c>
      <c r="BU36" s="183">
        <f t="shared" si="33"/>
        <v>1</v>
      </c>
      <c r="BV36" s="183" t="str">
        <f t="shared" si="33"/>
        <v>-</v>
      </c>
      <c r="BW36" s="183" t="str">
        <f t="shared" si="33"/>
        <v>-</v>
      </c>
      <c r="BX36" s="183" t="str">
        <f t="shared" si="33"/>
        <v>-</v>
      </c>
      <c r="BY36" s="183" t="str">
        <f t="shared" si="33"/>
        <v>-</v>
      </c>
      <c r="BZ36" s="183" t="str">
        <f t="shared" si="33"/>
        <v>-</v>
      </c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</row>
    <row r="37" spans="1:91" ht="12.75">
      <c r="A37" s="16">
        <v>5</v>
      </c>
      <c r="B37" s="2" t="s">
        <v>62</v>
      </c>
      <c r="C37" s="172">
        <v>6</v>
      </c>
      <c r="D37" s="172">
        <v>4</v>
      </c>
      <c r="E37" s="172"/>
      <c r="F37" s="172"/>
      <c r="G37" s="172"/>
      <c r="H37" s="176">
        <f t="shared" si="25"/>
        <v>59.25925925925925</v>
      </c>
      <c r="I37" s="2">
        <f t="shared" si="28"/>
        <v>189</v>
      </c>
      <c r="J37" s="2">
        <f t="shared" si="29"/>
        <v>112</v>
      </c>
      <c r="K37" s="2">
        <v>54</v>
      </c>
      <c r="L37" s="2">
        <v>58</v>
      </c>
      <c r="M37" s="2"/>
      <c r="N37" s="2">
        <v>77</v>
      </c>
      <c r="O37" s="2"/>
      <c r="P37" s="2"/>
      <c r="Q37" s="2"/>
      <c r="R37" s="2"/>
      <c r="S37" s="2">
        <v>2</v>
      </c>
      <c r="T37" s="2">
        <v>8</v>
      </c>
      <c r="U37" s="2"/>
      <c r="V37" s="2"/>
      <c r="W37" s="2"/>
      <c r="X37" s="2"/>
      <c r="Y37" s="2"/>
      <c r="Z37" s="2"/>
      <c r="AB37" s="184" t="str">
        <f t="shared" si="30"/>
        <v>-</v>
      </c>
      <c r="AC37" s="184" t="str">
        <f t="shared" si="30"/>
        <v>-</v>
      </c>
      <c r="AD37" s="184" t="str">
        <f t="shared" si="30"/>
        <v>-</v>
      </c>
      <c r="AE37" s="184" t="str">
        <f t="shared" si="30"/>
        <v>-</v>
      </c>
      <c r="AF37" s="184" t="str">
        <f t="shared" si="30"/>
        <v>-</v>
      </c>
      <c r="AG37" s="184">
        <f t="shared" si="30"/>
        <v>1</v>
      </c>
      <c r="AH37" s="184" t="str">
        <f t="shared" si="30"/>
        <v>-</v>
      </c>
      <c r="AI37" s="184" t="str">
        <f t="shared" si="30"/>
        <v>-</v>
      </c>
      <c r="AJ37" s="184" t="str">
        <f t="shared" si="30"/>
        <v>-</v>
      </c>
      <c r="AK37" s="184" t="str">
        <f t="shared" si="30"/>
        <v>-</v>
      </c>
      <c r="AL37" s="184" t="str">
        <f t="shared" si="30"/>
        <v>-</v>
      </c>
      <c r="AM37" s="184" t="str">
        <f t="shared" si="30"/>
        <v>-</v>
      </c>
      <c r="AO37" s="183" t="str">
        <f t="shared" si="31"/>
        <v>-</v>
      </c>
      <c r="AP37" s="183" t="str">
        <f t="shared" si="31"/>
        <v>-</v>
      </c>
      <c r="AQ37" s="183" t="str">
        <f t="shared" si="31"/>
        <v>-</v>
      </c>
      <c r="AR37" s="183">
        <f t="shared" si="31"/>
        <v>1</v>
      </c>
      <c r="AS37" s="183" t="str">
        <f t="shared" si="31"/>
        <v>-</v>
      </c>
      <c r="AT37" s="183" t="str">
        <f t="shared" si="31"/>
        <v>-</v>
      </c>
      <c r="AU37" s="183" t="str">
        <f t="shared" si="31"/>
        <v>-</v>
      </c>
      <c r="AV37" s="183" t="str">
        <f t="shared" si="31"/>
        <v>-</v>
      </c>
      <c r="AW37" s="183" t="str">
        <f t="shared" si="31"/>
        <v>-</v>
      </c>
      <c r="AX37" s="183" t="str">
        <f t="shared" si="31"/>
        <v>-</v>
      </c>
      <c r="AY37" s="183" t="str">
        <f t="shared" si="31"/>
        <v>-</v>
      </c>
      <c r="AZ37" s="183" t="str">
        <f t="shared" si="31"/>
        <v>-</v>
      </c>
      <c r="BB37" s="183" t="str">
        <f t="shared" si="32"/>
        <v>-</v>
      </c>
      <c r="BC37" s="183" t="str">
        <f t="shared" si="32"/>
        <v>-</v>
      </c>
      <c r="BD37" s="183" t="str">
        <f t="shared" si="32"/>
        <v>-</v>
      </c>
      <c r="BE37" s="183" t="str">
        <f t="shared" si="32"/>
        <v>-</v>
      </c>
      <c r="BF37" s="183" t="str">
        <f t="shared" si="32"/>
        <v>-</v>
      </c>
      <c r="BG37" s="183" t="str">
        <f t="shared" si="32"/>
        <v>-</v>
      </c>
      <c r="BH37" s="183" t="str">
        <f t="shared" si="32"/>
        <v>-</v>
      </c>
      <c r="BI37" s="183" t="str">
        <f t="shared" si="32"/>
        <v>-</v>
      </c>
      <c r="BJ37" s="183" t="str">
        <f t="shared" si="32"/>
        <v>-</v>
      </c>
      <c r="BK37" s="183" t="str">
        <f t="shared" si="32"/>
        <v>-</v>
      </c>
      <c r="BL37" s="183" t="str">
        <f t="shared" si="32"/>
        <v>-</v>
      </c>
      <c r="BM37" s="183" t="str">
        <f t="shared" si="32"/>
        <v>-</v>
      </c>
      <c r="BO37" s="183" t="str">
        <f t="shared" si="33"/>
        <v>-</v>
      </c>
      <c r="BP37" s="183" t="str">
        <f t="shared" si="33"/>
        <v>-</v>
      </c>
      <c r="BQ37" s="183" t="str">
        <f t="shared" si="33"/>
        <v>-</v>
      </c>
      <c r="BR37" s="183" t="str">
        <f t="shared" si="33"/>
        <v>-</v>
      </c>
      <c r="BS37" s="183" t="str">
        <f t="shared" si="33"/>
        <v>-</v>
      </c>
      <c r="BT37" s="183" t="str">
        <f t="shared" si="33"/>
        <v>-</v>
      </c>
      <c r="BU37" s="183" t="str">
        <f t="shared" si="33"/>
        <v>-</v>
      </c>
      <c r="BV37" s="183" t="str">
        <f t="shared" si="33"/>
        <v>-</v>
      </c>
      <c r="BW37" s="183" t="str">
        <f t="shared" si="33"/>
        <v>-</v>
      </c>
      <c r="BX37" s="183" t="str">
        <f t="shared" si="33"/>
        <v>-</v>
      </c>
      <c r="BY37" s="183" t="str">
        <f t="shared" si="33"/>
        <v>-</v>
      </c>
      <c r="BZ37" s="183" t="str">
        <f t="shared" si="33"/>
        <v>-</v>
      </c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</row>
    <row r="38" spans="1:91" ht="12.75">
      <c r="A38" s="16">
        <v>6</v>
      </c>
      <c r="B38" s="2" t="s">
        <v>63</v>
      </c>
      <c r="C38" s="172">
        <v>1.2</v>
      </c>
      <c r="D38" s="172">
        <v>3</v>
      </c>
      <c r="E38" s="172"/>
      <c r="F38" s="172"/>
      <c r="G38" s="172" t="s">
        <v>253</v>
      </c>
      <c r="H38" s="176">
        <f t="shared" si="25"/>
        <v>51.85185185185185</v>
      </c>
      <c r="I38" s="2">
        <f t="shared" si="28"/>
        <v>189</v>
      </c>
      <c r="J38" s="2">
        <f t="shared" si="29"/>
        <v>98</v>
      </c>
      <c r="K38" s="2">
        <v>36</v>
      </c>
      <c r="L38" s="2"/>
      <c r="M38" s="2">
        <v>62</v>
      </c>
      <c r="N38" s="2">
        <v>91</v>
      </c>
      <c r="O38" s="2">
        <v>3</v>
      </c>
      <c r="P38" s="2">
        <v>4</v>
      </c>
      <c r="Q38" s="2">
        <v>2</v>
      </c>
      <c r="R38" s="2"/>
      <c r="S38" s="2"/>
      <c r="T38" s="2"/>
      <c r="U38" s="2"/>
      <c r="V38" s="2"/>
      <c r="W38" s="2"/>
      <c r="X38" s="2"/>
      <c r="Y38" s="2"/>
      <c r="Z38" s="2"/>
      <c r="AB38" s="184">
        <f t="shared" si="30"/>
        <v>1</v>
      </c>
      <c r="AC38" s="184">
        <f t="shared" si="30"/>
        <v>1</v>
      </c>
      <c r="AD38" s="184" t="str">
        <f t="shared" si="30"/>
        <v>-</v>
      </c>
      <c r="AE38" s="184" t="str">
        <f t="shared" si="30"/>
        <v>-</v>
      </c>
      <c r="AF38" s="184" t="str">
        <f t="shared" si="30"/>
        <v>-</v>
      </c>
      <c r="AG38" s="184" t="str">
        <f t="shared" si="30"/>
        <v>-</v>
      </c>
      <c r="AH38" s="184" t="str">
        <f t="shared" si="30"/>
        <v>-</v>
      </c>
      <c r="AI38" s="184" t="str">
        <f t="shared" si="30"/>
        <v>-</v>
      </c>
      <c r="AJ38" s="184" t="str">
        <f t="shared" si="30"/>
        <v>-</v>
      </c>
      <c r="AK38" s="184" t="str">
        <f t="shared" si="30"/>
        <v>-</v>
      </c>
      <c r="AL38" s="184" t="str">
        <f t="shared" si="30"/>
        <v>-</v>
      </c>
      <c r="AM38" s="184" t="str">
        <f t="shared" si="30"/>
        <v>-</v>
      </c>
      <c r="AO38" s="183" t="str">
        <f t="shared" si="31"/>
        <v>-</v>
      </c>
      <c r="AP38" s="183" t="str">
        <f t="shared" si="31"/>
        <v>-</v>
      </c>
      <c r="AQ38" s="183">
        <f t="shared" si="31"/>
        <v>1</v>
      </c>
      <c r="AR38" s="183" t="str">
        <f t="shared" si="31"/>
        <v>-</v>
      </c>
      <c r="AS38" s="183" t="str">
        <f t="shared" si="31"/>
        <v>-</v>
      </c>
      <c r="AT38" s="183" t="str">
        <f t="shared" si="31"/>
        <v>-</v>
      </c>
      <c r="AU38" s="183" t="str">
        <f t="shared" si="31"/>
        <v>-</v>
      </c>
      <c r="AV38" s="183" t="str">
        <f t="shared" si="31"/>
        <v>-</v>
      </c>
      <c r="AW38" s="183" t="str">
        <f t="shared" si="31"/>
        <v>-</v>
      </c>
      <c r="AX38" s="183" t="str">
        <f t="shared" si="31"/>
        <v>-</v>
      </c>
      <c r="AY38" s="183" t="str">
        <f t="shared" si="31"/>
        <v>-</v>
      </c>
      <c r="AZ38" s="183" t="str">
        <f t="shared" si="31"/>
        <v>-</v>
      </c>
      <c r="BB38" s="183" t="str">
        <f t="shared" si="32"/>
        <v>-</v>
      </c>
      <c r="BC38" s="183" t="str">
        <f t="shared" si="32"/>
        <v>-</v>
      </c>
      <c r="BD38" s="183" t="str">
        <f t="shared" si="32"/>
        <v>-</v>
      </c>
      <c r="BE38" s="183" t="str">
        <f t="shared" si="32"/>
        <v>-</v>
      </c>
      <c r="BF38" s="183" t="str">
        <f t="shared" si="32"/>
        <v>-</v>
      </c>
      <c r="BG38" s="183" t="str">
        <f t="shared" si="32"/>
        <v>-</v>
      </c>
      <c r="BH38" s="183" t="str">
        <f t="shared" si="32"/>
        <v>-</v>
      </c>
      <c r="BI38" s="183" t="str">
        <f t="shared" si="32"/>
        <v>-</v>
      </c>
      <c r="BJ38" s="183" t="str">
        <f t="shared" si="32"/>
        <v>-</v>
      </c>
      <c r="BK38" s="183" t="str">
        <f t="shared" si="32"/>
        <v>-</v>
      </c>
      <c r="BL38" s="183" t="str">
        <f t="shared" si="32"/>
        <v>-</v>
      </c>
      <c r="BM38" s="183" t="str">
        <f t="shared" si="32"/>
        <v>-</v>
      </c>
      <c r="BO38" s="183" t="str">
        <f t="shared" si="33"/>
        <v>-</v>
      </c>
      <c r="BP38" s="183" t="str">
        <f t="shared" si="33"/>
        <v>-</v>
      </c>
      <c r="BQ38" s="183" t="str">
        <f t="shared" si="33"/>
        <v>-</v>
      </c>
      <c r="BR38" s="183" t="str">
        <f t="shared" si="33"/>
        <v>-</v>
      </c>
      <c r="BS38" s="183" t="str">
        <f t="shared" si="33"/>
        <v>-</v>
      </c>
      <c r="BT38" s="183" t="str">
        <f t="shared" si="33"/>
        <v>-</v>
      </c>
      <c r="BU38" s="183" t="str">
        <f t="shared" si="33"/>
        <v>-</v>
      </c>
      <c r="BV38" s="183" t="str">
        <f t="shared" si="33"/>
        <v>-</v>
      </c>
      <c r="BW38" s="183" t="str">
        <f t="shared" si="33"/>
        <v>-</v>
      </c>
      <c r="BX38" s="183" t="str">
        <f t="shared" si="33"/>
        <v>-</v>
      </c>
      <c r="BY38" s="183" t="str">
        <f t="shared" si="33"/>
        <v>-</v>
      </c>
      <c r="BZ38" s="183" t="str">
        <f t="shared" si="33"/>
        <v>-</v>
      </c>
      <c r="CB38" s="183">
        <v>2</v>
      </c>
      <c r="CC38" s="183">
        <v>1</v>
      </c>
      <c r="CD38" s="183">
        <v>1</v>
      </c>
      <c r="CE38" s="183"/>
      <c r="CF38" s="183"/>
      <c r="CG38" s="183"/>
      <c r="CH38" s="183"/>
      <c r="CI38" s="183"/>
      <c r="CJ38" s="183"/>
      <c r="CK38" s="183"/>
      <c r="CL38" s="183"/>
      <c r="CM38" s="183"/>
    </row>
    <row r="39" spans="1:91" ht="12.75">
      <c r="A39" s="16">
        <v>7</v>
      </c>
      <c r="B39" s="2" t="s">
        <v>64</v>
      </c>
      <c r="C39" s="172"/>
      <c r="D39" s="172">
        <v>11</v>
      </c>
      <c r="E39" s="172"/>
      <c r="F39" s="172"/>
      <c r="G39" s="172"/>
      <c r="H39" s="176">
        <f t="shared" si="25"/>
        <v>44.44444444444444</v>
      </c>
      <c r="I39" s="2">
        <f t="shared" si="28"/>
        <v>54</v>
      </c>
      <c r="J39" s="2">
        <f t="shared" si="29"/>
        <v>24</v>
      </c>
      <c r="K39" s="2">
        <v>16</v>
      </c>
      <c r="L39" s="2">
        <v>8</v>
      </c>
      <c r="M39" s="2"/>
      <c r="N39" s="2">
        <v>30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3</v>
      </c>
      <c r="Z39" s="2"/>
      <c r="AB39" s="184" t="str">
        <f t="shared" si="30"/>
        <v>-</v>
      </c>
      <c r="AC39" s="184" t="str">
        <f t="shared" si="30"/>
        <v>-</v>
      </c>
      <c r="AD39" s="184" t="str">
        <f t="shared" si="30"/>
        <v>-</v>
      </c>
      <c r="AE39" s="184" t="str">
        <f t="shared" si="30"/>
        <v>-</v>
      </c>
      <c r="AF39" s="184" t="str">
        <f t="shared" si="30"/>
        <v>-</v>
      </c>
      <c r="AG39" s="184" t="str">
        <f t="shared" si="30"/>
        <v>-</v>
      </c>
      <c r="AH39" s="184" t="str">
        <f t="shared" si="30"/>
        <v>-</v>
      </c>
      <c r="AI39" s="184" t="str">
        <f t="shared" si="30"/>
        <v>-</v>
      </c>
      <c r="AJ39" s="184" t="str">
        <f t="shared" si="30"/>
        <v>-</v>
      </c>
      <c r="AK39" s="184" t="str">
        <f t="shared" si="30"/>
        <v>-</v>
      </c>
      <c r="AL39" s="184" t="str">
        <f t="shared" si="30"/>
        <v>-</v>
      </c>
      <c r="AM39" s="184" t="str">
        <f t="shared" si="30"/>
        <v>-</v>
      </c>
      <c r="AO39" s="183" t="str">
        <f t="shared" si="31"/>
        <v>-</v>
      </c>
      <c r="AP39" s="183" t="str">
        <f t="shared" si="31"/>
        <v>-</v>
      </c>
      <c r="AQ39" s="183" t="str">
        <f t="shared" si="31"/>
        <v>-</v>
      </c>
      <c r="AR39" s="183" t="str">
        <f t="shared" si="31"/>
        <v>-</v>
      </c>
      <c r="AS39" s="183" t="str">
        <f t="shared" si="31"/>
        <v>-</v>
      </c>
      <c r="AT39" s="183" t="str">
        <f t="shared" si="31"/>
        <v>-</v>
      </c>
      <c r="AU39" s="183" t="str">
        <f t="shared" si="31"/>
        <v>-</v>
      </c>
      <c r="AV39" s="183" t="str">
        <f t="shared" si="31"/>
        <v>-</v>
      </c>
      <c r="AW39" s="183" t="str">
        <f t="shared" si="31"/>
        <v>-</v>
      </c>
      <c r="AX39" s="183" t="str">
        <f t="shared" si="31"/>
        <v>-</v>
      </c>
      <c r="AY39" s="183">
        <f t="shared" si="31"/>
        <v>1</v>
      </c>
      <c r="AZ39" s="183" t="str">
        <f t="shared" si="31"/>
        <v>-</v>
      </c>
      <c r="BB39" s="183" t="str">
        <f t="shared" si="32"/>
        <v>-</v>
      </c>
      <c r="BC39" s="183" t="str">
        <f t="shared" si="32"/>
        <v>-</v>
      </c>
      <c r="BD39" s="183" t="str">
        <f t="shared" si="32"/>
        <v>-</v>
      </c>
      <c r="BE39" s="183" t="str">
        <f t="shared" si="32"/>
        <v>-</v>
      </c>
      <c r="BF39" s="183" t="str">
        <f t="shared" si="32"/>
        <v>-</v>
      </c>
      <c r="BG39" s="183" t="str">
        <f t="shared" si="32"/>
        <v>-</v>
      </c>
      <c r="BH39" s="183" t="str">
        <f t="shared" si="32"/>
        <v>-</v>
      </c>
      <c r="BI39" s="183" t="str">
        <f t="shared" si="32"/>
        <v>-</v>
      </c>
      <c r="BJ39" s="183" t="str">
        <f t="shared" si="32"/>
        <v>-</v>
      </c>
      <c r="BK39" s="183" t="str">
        <f t="shared" si="32"/>
        <v>-</v>
      </c>
      <c r="BL39" s="183" t="str">
        <f t="shared" si="32"/>
        <v>-</v>
      </c>
      <c r="BM39" s="183" t="str">
        <f t="shared" si="32"/>
        <v>-</v>
      </c>
      <c r="BO39" s="183" t="str">
        <f t="shared" si="33"/>
        <v>-</v>
      </c>
      <c r="BP39" s="183" t="str">
        <f t="shared" si="33"/>
        <v>-</v>
      </c>
      <c r="BQ39" s="183" t="str">
        <f t="shared" si="33"/>
        <v>-</v>
      </c>
      <c r="BR39" s="183" t="str">
        <f t="shared" si="33"/>
        <v>-</v>
      </c>
      <c r="BS39" s="183" t="str">
        <f t="shared" si="33"/>
        <v>-</v>
      </c>
      <c r="BT39" s="183" t="str">
        <f t="shared" si="33"/>
        <v>-</v>
      </c>
      <c r="BU39" s="183" t="str">
        <f t="shared" si="33"/>
        <v>-</v>
      </c>
      <c r="BV39" s="183" t="str">
        <f t="shared" si="33"/>
        <v>-</v>
      </c>
      <c r="BW39" s="183" t="str">
        <f t="shared" si="33"/>
        <v>-</v>
      </c>
      <c r="BX39" s="183" t="str">
        <f t="shared" si="33"/>
        <v>-</v>
      </c>
      <c r="BY39" s="183" t="str">
        <f t="shared" si="33"/>
        <v>-</v>
      </c>
      <c r="BZ39" s="183" t="str">
        <f t="shared" si="33"/>
        <v>-</v>
      </c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</row>
    <row r="40" spans="1:91" ht="12.75">
      <c r="A40" s="16">
        <v>8</v>
      </c>
      <c r="B40" s="2" t="s">
        <v>65</v>
      </c>
      <c r="C40" s="172">
        <v>3</v>
      </c>
      <c r="D40" s="172">
        <v>1.2</v>
      </c>
      <c r="E40" s="172"/>
      <c r="F40" s="172"/>
      <c r="G40" s="172" t="s">
        <v>253</v>
      </c>
      <c r="H40" s="176">
        <f t="shared" si="25"/>
        <v>62.96296296296296</v>
      </c>
      <c r="I40" s="2">
        <f t="shared" si="28"/>
        <v>108</v>
      </c>
      <c r="J40" s="2">
        <f t="shared" si="29"/>
        <v>68</v>
      </c>
      <c r="K40" s="2">
        <v>34</v>
      </c>
      <c r="L40" s="2">
        <v>18</v>
      </c>
      <c r="M40" s="2">
        <v>16</v>
      </c>
      <c r="N40" s="2">
        <v>40</v>
      </c>
      <c r="O40" s="2">
        <v>2</v>
      </c>
      <c r="P40" s="2">
        <v>2</v>
      </c>
      <c r="Q40" s="2">
        <v>2</v>
      </c>
      <c r="R40" s="2"/>
      <c r="S40" s="2"/>
      <c r="T40" s="2"/>
      <c r="U40" s="2"/>
      <c r="V40" s="2"/>
      <c r="W40" s="2"/>
      <c r="X40" s="2"/>
      <c r="Y40" s="2"/>
      <c r="Z40" s="2"/>
      <c r="AB40" s="184" t="str">
        <f t="shared" si="30"/>
        <v>-</v>
      </c>
      <c r="AC40" s="184" t="str">
        <f t="shared" si="30"/>
        <v>-</v>
      </c>
      <c r="AD40" s="184">
        <f t="shared" si="30"/>
        <v>1</v>
      </c>
      <c r="AE40" s="184" t="str">
        <f t="shared" si="30"/>
        <v>-</v>
      </c>
      <c r="AF40" s="184" t="str">
        <f t="shared" si="30"/>
        <v>-</v>
      </c>
      <c r="AG40" s="184" t="str">
        <f t="shared" si="30"/>
        <v>-</v>
      </c>
      <c r="AH40" s="184" t="str">
        <f t="shared" si="30"/>
        <v>-</v>
      </c>
      <c r="AI40" s="184" t="str">
        <f t="shared" si="30"/>
        <v>-</v>
      </c>
      <c r="AJ40" s="184" t="str">
        <f t="shared" si="30"/>
        <v>-</v>
      </c>
      <c r="AK40" s="184" t="str">
        <f t="shared" si="30"/>
        <v>-</v>
      </c>
      <c r="AL40" s="184" t="str">
        <f t="shared" si="30"/>
        <v>-</v>
      </c>
      <c r="AM40" s="184" t="str">
        <f t="shared" si="30"/>
        <v>-</v>
      </c>
      <c r="AO40" s="183">
        <f t="shared" si="31"/>
        <v>1</v>
      </c>
      <c r="AP40" s="183">
        <f t="shared" si="31"/>
        <v>1</v>
      </c>
      <c r="AQ40" s="183" t="str">
        <f t="shared" si="31"/>
        <v>-</v>
      </c>
      <c r="AR40" s="183" t="str">
        <f t="shared" si="31"/>
        <v>-</v>
      </c>
      <c r="AS40" s="183" t="str">
        <f t="shared" si="31"/>
        <v>-</v>
      </c>
      <c r="AT40" s="183" t="str">
        <f t="shared" si="31"/>
        <v>-</v>
      </c>
      <c r="AU40" s="183" t="str">
        <f t="shared" si="31"/>
        <v>-</v>
      </c>
      <c r="AV40" s="183" t="str">
        <f t="shared" si="31"/>
        <v>-</v>
      </c>
      <c r="AW40" s="183" t="str">
        <f t="shared" si="31"/>
        <v>-</v>
      </c>
      <c r="AX40" s="183" t="str">
        <f t="shared" si="31"/>
        <v>-</v>
      </c>
      <c r="AY40" s="183" t="str">
        <f t="shared" si="31"/>
        <v>-</v>
      </c>
      <c r="AZ40" s="183" t="str">
        <f t="shared" si="31"/>
        <v>-</v>
      </c>
      <c r="BB40" s="183" t="str">
        <f t="shared" si="32"/>
        <v>-</v>
      </c>
      <c r="BC40" s="183" t="str">
        <f t="shared" si="32"/>
        <v>-</v>
      </c>
      <c r="BD40" s="183" t="str">
        <f t="shared" si="32"/>
        <v>-</v>
      </c>
      <c r="BE40" s="183" t="str">
        <f t="shared" si="32"/>
        <v>-</v>
      </c>
      <c r="BF40" s="183" t="str">
        <f t="shared" si="32"/>
        <v>-</v>
      </c>
      <c r="BG40" s="183" t="str">
        <f t="shared" si="32"/>
        <v>-</v>
      </c>
      <c r="BH40" s="183" t="str">
        <f t="shared" si="32"/>
        <v>-</v>
      </c>
      <c r="BI40" s="183" t="str">
        <f t="shared" si="32"/>
        <v>-</v>
      </c>
      <c r="BJ40" s="183" t="str">
        <f t="shared" si="32"/>
        <v>-</v>
      </c>
      <c r="BK40" s="183" t="str">
        <f t="shared" si="32"/>
        <v>-</v>
      </c>
      <c r="BL40" s="183" t="str">
        <f t="shared" si="32"/>
        <v>-</v>
      </c>
      <c r="BM40" s="183" t="str">
        <f t="shared" si="32"/>
        <v>-</v>
      </c>
      <c r="BO40" s="183" t="str">
        <f t="shared" si="33"/>
        <v>-</v>
      </c>
      <c r="BP40" s="183" t="str">
        <f t="shared" si="33"/>
        <v>-</v>
      </c>
      <c r="BQ40" s="183" t="str">
        <f t="shared" si="33"/>
        <v>-</v>
      </c>
      <c r="BR40" s="183" t="str">
        <f t="shared" si="33"/>
        <v>-</v>
      </c>
      <c r="BS40" s="183" t="str">
        <f t="shared" si="33"/>
        <v>-</v>
      </c>
      <c r="BT40" s="183" t="str">
        <f t="shared" si="33"/>
        <v>-</v>
      </c>
      <c r="BU40" s="183" t="str">
        <f t="shared" si="33"/>
        <v>-</v>
      </c>
      <c r="BV40" s="183" t="str">
        <f t="shared" si="33"/>
        <v>-</v>
      </c>
      <c r="BW40" s="183" t="str">
        <f t="shared" si="33"/>
        <v>-</v>
      </c>
      <c r="BX40" s="183" t="str">
        <f t="shared" si="33"/>
        <v>-</v>
      </c>
      <c r="BY40" s="183" t="str">
        <f t="shared" si="33"/>
        <v>-</v>
      </c>
      <c r="BZ40" s="183" t="str">
        <f t="shared" si="33"/>
        <v>-</v>
      </c>
      <c r="CB40" s="183">
        <v>2</v>
      </c>
      <c r="CC40" s="183">
        <v>1</v>
      </c>
      <c r="CD40" s="183">
        <v>1</v>
      </c>
      <c r="CE40" s="183"/>
      <c r="CF40" s="183"/>
      <c r="CG40" s="183"/>
      <c r="CH40" s="183"/>
      <c r="CI40" s="183"/>
      <c r="CJ40" s="183"/>
      <c r="CK40" s="183"/>
      <c r="CL40" s="183"/>
      <c r="CM40" s="183"/>
    </row>
    <row r="41" spans="1:91" ht="12.75">
      <c r="A41" s="16">
        <v>9</v>
      </c>
      <c r="B41" s="2" t="s">
        <v>66</v>
      </c>
      <c r="C41" s="172"/>
      <c r="D41" s="172" t="s">
        <v>254</v>
      </c>
      <c r="E41" s="172"/>
      <c r="F41" s="172"/>
      <c r="G41" s="172"/>
      <c r="H41" s="176">
        <f t="shared" si="25"/>
        <v>0</v>
      </c>
      <c r="I41" s="2">
        <v>108</v>
      </c>
      <c r="J41" s="2">
        <f t="shared" si="29"/>
        <v>0</v>
      </c>
      <c r="K41" s="2"/>
      <c r="L41" s="2">
        <v>34</v>
      </c>
      <c r="M41" s="2">
        <v>36</v>
      </c>
      <c r="N41" s="2">
        <v>38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184" t="str">
        <f t="shared" si="30"/>
        <v>-</v>
      </c>
      <c r="AC41" s="184" t="str">
        <f t="shared" si="30"/>
        <v>-</v>
      </c>
      <c r="AD41" s="184" t="str">
        <f t="shared" si="30"/>
        <v>-</v>
      </c>
      <c r="AE41" s="184" t="str">
        <f t="shared" si="30"/>
        <v>-</v>
      </c>
      <c r="AF41" s="184" t="str">
        <f t="shared" si="30"/>
        <v>-</v>
      </c>
      <c r="AG41" s="184" t="str">
        <f t="shared" si="30"/>
        <v>-</v>
      </c>
      <c r="AH41" s="184" t="str">
        <f t="shared" si="30"/>
        <v>-</v>
      </c>
      <c r="AI41" s="184" t="str">
        <f t="shared" si="30"/>
        <v>-</v>
      </c>
      <c r="AJ41" s="184" t="str">
        <f t="shared" si="30"/>
        <v>-</v>
      </c>
      <c r="AK41" s="184" t="str">
        <f t="shared" si="30"/>
        <v>-</v>
      </c>
      <c r="AL41" s="184" t="str">
        <f t="shared" si="30"/>
        <v>-</v>
      </c>
      <c r="AM41" s="184" t="str">
        <f t="shared" si="30"/>
        <v>-</v>
      </c>
      <c r="AO41" s="183" t="str">
        <f t="shared" si="31"/>
        <v>-</v>
      </c>
      <c r="AP41" s="183" t="str">
        <f t="shared" si="31"/>
        <v>-</v>
      </c>
      <c r="AQ41" s="183" t="str">
        <f t="shared" si="31"/>
        <v>-</v>
      </c>
      <c r="AR41" s="183" t="str">
        <f t="shared" si="31"/>
        <v>-</v>
      </c>
      <c r="AS41" s="183" t="str">
        <f t="shared" si="31"/>
        <v>-</v>
      </c>
      <c r="AT41" s="183" t="str">
        <f t="shared" si="31"/>
        <v>-</v>
      </c>
      <c r="AU41" s="183" t="str">
        <f t="shared" si="31"/>
        <v>-</v>
      </c>
      <c r="AV41" s="183" t="str">
        <f t="shared" si="31"/>
        <v>-</v>
      </c>
      <c r="AW41" s="183" t="str">
        <f t="shared" si="31"/>
        <v>-</v>
      </c>
      <c r="AX41" s="183" t="str">
        <f t="shared" si="31"/>
        <v>-</v>
      </c>
      <c r="AY41" s="183" t="str">
        <f t="shared" si="31"/>
        <v>-</v>
      </c>
      <c r="AZ41" s="183" t="str">
        <f t="shared" si="31"/>
        <v>-</v>
      </c>
      <c r="BB41" s="183" t="str">
        <f t="shared" si="32"/>
        <v>-</v>
      </c>
      <c r="BC41" s="183" t="str">
        <f t="shared" si="32"/>
        <v>-</v>
      </c>
      <c r="BD41" s="183" t="str">
        <f t="shared" si="32"/>
        <v>-</v>
      </c>
      <c r="BE41" s="183" t="str">
        <f t="shared" si="32"/>
        <v>-</v>
      </c>
      <c r="BF41" s="183" t="str">
        <f t="shared" si="32"/>
        <v>-</v>
      </c>
      <c r="BG41" s="183" t="str">
        <f t="shared" si="32"/>
        <v>-</v>
      </c>
      <c r="BH41" s="183" t="str">
        <f t="shared" si="32"/>
        <v>-</v>
      </c>
      <c r="BI41" s="183" t="str">
        <f t="shared" si="32"/>
        <v>-</v>
      </c>
      <c r="BJ41" s="183" t="str">
        <f t="shared" si="32"/>
        <v>-</v>
      </c>
      <c r="BK41" s="183" t="str">
        <f t="shared" si="32"/>
        <v>-</v>
      </c>
      <c r="BL41" s="183" t="str">
        <f t="shared" si="32"/>
        <v>-</v>
      </c>
      <c r="BM41" s="183" t="str">
        <f t="shared" si="32"/>
        <v>-</v>
      </c>
      <c r="BO41" s="183" t="str">
        <f t="shared" si="33"/>
        <v>-</v>
      </c>
      <c r="BP41" s="183" t="str">
        <f t="shared" si="33"/>
        <v>-</v>
      </c>
      <c r="BQ41" s="183" t="str">
        <f t="shared" si="33"/>
        <v>-</v>
      </c>
      <c r="BR41" s="183" t="str">
        <f t="shared" si="33"/>
        <v>-</v>
      </c>
      <c r="BS41" s="183" t="str">
        <f t="shared" si="33"/>
        <v>-</v>
      </c>
      <c r="BT41" s="183" t="str">
        <f t="shared" si="33"/>
        <v>-</v>
      </c>
      <c r="BU41" s="183" t="str">
        <f t="shared" si="33"/>
        <v>-</v>
      </c>
      <c r="BV41" s="183" t="str">
        <f t="shared" si="33"/>
        <v>-</v>
      </c>
      <c r="BW41" s="183" t="str">
        <f t="shared" si="33"/>
        <v>-</v>
      </c>
      <c r="BX41" s="183" t="str">
        <f t="shared" si="33"/>
        <v>-</v>
      </c>
      <c r="BY41" s="183" t="str">
        <f t="shared" si="33"/>
        <v>-</v>
      </c>
      <c r="BZ41" s="183" t="str">
        <f t="shared" si="33"/>
        <v>-</v>
      </c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</row>
    <row r="42" spans="1:91" ht="12.75">
      <c r="A42" s="16">
        <v>10</v>
      </c>
      <c r="B42" s="2" t="s">
        <v>67</v>
      </c>
      <c r="C42" s="172"/>
      <c r="D42" s="172">
        <v>6</v>
      </c>
      <c r="E42" s="172"/>
      <c r="F42" s="172"/>
      <c r="G42" s="172"/>
      <c r="H42" s="176">
        <f t="shared" si="25"/>
        <v>44.44444444444444</v>
      </c>
      <c r="I42" s="2">
        <f aca="true" t="shared" si="34" ref="I42:I55">J42+N42</f>
        <v>54</v>
      </c>
      <c r="J42" s="2">
        <f t="shared" si="29"/>
        <v>24</v>
      </c>
      <c r="K42" s="2">
        <v>12</v>
      </c>
      <c r="L42" s="2">
        <v>12</v>
      </c>
      <c r="M42" s="2"/>
      <c r="N42" s="2">
        <v>30</v>
      </c>
      <c r="O42" s="2"/>
      <c r="P42" s="2"/>
      <c r="Q42" s="2"/>
      <c r="R42" s="2"/>
      <c r="S42" s="2"/>
      <c r="T42" s="2">
        <v>2</v>
      </c>
      <c r="U42" s="2"/>
      <c r="V42" s="2"/>
      <c r="W42" s="2"/>
      <c r="X42" s="2"/>
      <c r="Y42" s="2"/>
      <c r="Z42" s="2"/>
      <c r="AB42" s="184" t="str">
        <f t="shared" si="30"/>
        <v>-</v>
      </c>
      <c r="AC42" s="184" t="str">
        <f t="shared" si="30"/>
        <v>-</v>
      </c>
      <c r="AD42" s="184" t="str">
        <f t="shared" si="30"/>
        <v>-</v>
      </c>
      <c r="AE42" s="184" t="str">
        <f t="shared" si="30"/>
        <v>-</v>
      </c>
      <c r="AF42" s="184" t="str">
        <f aca="true" t="shared" si="35" ref="AB42:AM55">IF(ISERROR(SEARCH(AF$7,$C42,1)),"-",IF(COUNTIF($C42,AF$7)=1,1,IF(ISERROR(SEARCH(CONCATENATE(AF$7,","),$C42,1)),IF(ISERROR(SEARCH(CONCATENATE(",",AF$7),$C42,1)),"-",1),1)))</f>
        <v>-</v>
      </c>
      <c r="AG42" s="184" t="str">
        <f t="shared" si="35"/>
        <v>-</v>
      </c>
      <c r="AH42" s="184" t="str">
        <f t="shared" si="35"/>
        <v>-</v>
      </c>
      <c r="AI42" s="184" t="str">
        <f t="shared" si="35"/>
        <v>-</v>
      </c>
      <c r="AJ42" s="184" t="str">
        <f t="shared" si="35"/>
        <v>-</v>
      </c>
      <c r="AK42" s="184" t="str">
        <f t="shared" si="35"/>
        <v>-</v>
      </c>
      <c r="AL42" s="184" t="str">
        <f t="shared" si="35"/>
        <v>-</v>
      </c>
      <c r="AM42" s="184" t="str">
        <f t="shared" si="35"/>
        <v>-</v>
      </c>
      <c r="AO42" s="183" t="str">
        <f t="shared" si="31"/>
        <v>-</v>
      </c>
      <c r="AP42" s="183" t="str">
        <f t="shared" si="31"/>
        <v>-</v>
      </c>
      <c r="AQ42" s="183" t="str">
        <f t="shared" si="31"/>
        <v>-</v>
      </c>
      <c r="AR42" s="183" t="str">
        <f t="shared" si="31"/>
        <v>-</v>
      </c>
      <c r="AS42" s="183" t="str">
        <f aca="true" t="shared" si="36" ref="AO42:AZ55">IF(ISERROR(SEARCH(AS$7,$D42,1)),"-",IF(COUNTIF($D42,AS$7)=1,1,IF(ISERROR(SEARCH(CONCATENATE(AS$7,","),$D42,1)),IF(ISERROR(SEARCH(CONCATENATE(",",AS$7),$D42,1)),"-",1),1)))</f>
        <v>-</v>
      </c>
      <c r="AT42" s="183">
        <f t="shared" si="36"/>
        <v>1</v>
      </c>
      <c r="AU42" s="183" t="str">
        <f t="shared" si="36"/>
        <v>-</v>
      </c>
      <c r="AV42" s="183" t="str">
        <f t="shared" si="36"/>
        <v>-</v>
      </c>
      <c r="AW42" s="183" t="str">
        <f t="shared" si="36"/>
        <v>-</v>
      </c>
      <c r="AX42" s="183" t="str">
        <f t="shared" si="36"/>
        <v>-</v>
      </c>
      <c r="AY42" s="183" t="str">
        <f t="shared" si="36"/>
        <v>-</v>
      </c>
      <c r="AZ42" s="183" t="str">
        <f t="shared" si="36"/>
        <v>-</v>
      </c>
      <c r="BB42" s="183" t="str">
        <f t="shared" si="32"/>
        <v>-</v>
      </c>
      <c r="BC42" s="183" t="str">
        <f t="shared" si="32"/>
        <v>-</v>
      </c>
      <c r="BD42" s="183" t="str">
        <f t="shared" si="32"/>
        <v>-</v>
      </c>
      <c r="BE42" s="183" t="str">
        <f t="shared" si="32"/>
        <v>-</v>
      </c>
      <c r="BF42" s="183" t="str">
        <f aca="true" t="shared" si="37" ref="BB42:BM55">IF(ISERROR(SEARCH(BF$7,$E42,1)),"-",IF(COUNTIF($E42,BF$7)=1,1,IF(ISERROR(SEARCH(CONCATENATE(BF$7,","),$E42,1)),IF(ISERROR(SEARCH(CONCATENATE(",",BF$7),$E42,1)),"-",1),1)))</f>
        <v>-</v>
      </c>
      <c r="BG42" s="183" t="str">
        <f t="shared" si="37"/>
        <v>-</v>
      </c>
      <c r="BH42" s="183" t="str">
        <f t="shared" si="37"/>
        <v>-</v>
      </c>
      <c r="BI42" s="183" t="str">
        <f t="shared" si="37"/>
        <v>-</v>
      </c>
      <c r="BJ42" s="183" t="str">
        <f t="shared" si="37"/>
        <v>-</v>
      </c>
      <c r="BK42" s="183" t="str">
        <f t="shared" si="37"/>
        <v>-</v>
      </c>
      <c r="BL42" s="183" t="str">
        <f t="shared" si="37"/>
        <v>-</v>
      </c>
      <c r="BM42" s="183" t="str">
        <f t="shared" si="37"/>
        <v>-</v>
      </c>
      <c r="BO42" s="183" t="str">
        <f t="shared" si="33"/>
        <v>-</v>
      </c>
      <c r="BP42" s="183" t="str">
        <f t="shared" si="33"/>
        <v>-</v>
      </c>
      <c r="BQ42" s="183" t="str">
        <f t="shared" si="33"/>
        <v>-</v>
      </c>
      <c r="BR42" s="183" t="str">
        <f t="shared" si="33"/>
        <v>-</v>
      </c>
      <c r="BS42" s="183" t="str">
        <f aca="true" t="shared" si="38" ref="BO42:BZ55">IF(ISERROR(SEARCH(BS$7,$F42,1)),"-",IF(COUNTIF($F42,BS$7)=1,1,IF(ISERROR(SEARCH(CONCATENATE(BS$7,","),$F42,1)),IF(ISERROR(SEARCH(CONCATENATE(",",BS$7),$F42,1)),"-",1),1)))</f>
        <v>-</v>
      </c>
      <c r="BT42" s="183" t="str">
        <f t="shared" si="38"/>
        <v>-</v>
      </c>
      <c r="BU42" s="183" t="str">
        <f t="shared" si="38"/>
        <v>-</v>
      </c>
      <c r="BV42" s="183" t="str">
        <f t="shared" si="38"/>
        <v>-</v>
      </c>
      <c r="BW42" s="183" t="str">
        <f t="shared" si="38"/>
        <v>-</v>
      </c>
      <c r="BX42" s="183" t="str">
        <f t="shared" si="38"/>
        <v>-</v>
      </c>
      <c r="BY42" s="183" t="str">
        <f t="shared" si="38"/>
        <v>-</v>
      </c>
      <c r="BZ42" s="183" t="str">
        <f t="shared" si="38"/>
        <v>-</v>
      </c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</row>
    <row r="43" spans="1:91" ht="12.75">
      <c r="A43" s="16">
        <v>11</v>
      </c>
      <c r="B43" s="2" t="s">
        <v>68</v>
      </c>
      <c r="C43" s="172"/>
      <c r="D43" s="172">
        <v>11</v>
      </c>
      <c r="E43" s="172"/>
      <c r="F43" s="172"/>
      <c r="G43" s="172"/>
      <c r="H43" s="176">
        <f t="shared" si="25"/>
        <v>44.44444444444444</v>
      </c>
      <c r="I43" s="2">
        <f t="shared" si="34"/>
        <v>54</v>
      </c>
      <c r="J43" s="2">
        <f t="shared" si="29"/>
        <v>24</v>
      </c>
      <c r="K43" s="2">
        <v>16</v>
      </c>
      <c r="L43" s="2"/>
      <c r="M43" s="2">
        <v>8</v>
      </c>
      <c r="N43" s="2">
        <v>30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3</v>
      </c>
      <c r="Z43" s="2"/>
      <c r="AB43" s="184" t="str">
        <f t="shared" si="35"/>
        <v>-</v>
      </c>
      <c r="AC43" s="184" t="str">
        <f t="shared" si="35"/>
        <v>-</v>
      </c>
      <c r="AD43" s="184" t="str">
        <f t="shared" si="35"/>
        <v>-</v>
      </c>
      <c r="AE43" s="184" t="str">
        <f t="shared" si="35"/>
        <v>-</v>
      </c>
      <c r="AF43" s="184" t="str">
        <f t="shared" si="35"/>
        <v>-</v>
      </c>
      <c r="AG43" s="184" t="str">
        <f t="shared" si="35"/>
        <v>-</v>
      </c>
      <c r="AH43" s="184" t="str">
        <f t="shared" si="35"/>
        <v>-</v>
      </c>
      <c r="AI43" s="184" t="str">
        <f t="shared" si="35"/>
        <v>-</v>
      </c>
      <c r="AJ43" s="184" t="str">
        <f t="shared" si="35"/>
        <v>-</v>
      </c>
      <c r="AK43" s="184" t="str">
        <f t="shared" si="35"/>
        <v>-</v>
      </c>
      <c r="AL43" s="184" t="str">
        <f t="shared" si="35"/>
        <v>-</v>
      </c>
      <c r="AM43" s="184" t="str">
        <f t="shared" si="35"/>
        <v>-</v>
      </c>
      <c r="AO43" s="183" t="str">
        <f t="shared" si="36"/>
        <v>-</v>
      </c>
      <c r="AP43" s="183" t="str">
        <f t="shared" si="36"/>
        <v>-</v>
      </c>
      <c r="AQ43" s="183" t="str">
        <f t="shared" si="36"/>
        <v>-</v>
      </c>
      <c r="AR43" s="183" t="str">
        <f t="shared" si="36"/>
        <v>-</v>
      </c>
      <c r="AS43" s="183" t="str">
        <f t="shared" si="36"/>
        <v>-</v>
      </c>
      <c r="AT43" s="183" t="str">
        <f t="shared" si="36"/>
        <v>-</v>
      </c>
      <c r="AU43" s="183" t="str">
        <f t="shared" si="36"/>
        <v>-</v>
      </c>
      <c r="AV43" s="183" t="str">
        <f t="shared" si="36"/>
        <v>-</v>
      </c>
      <c r="AW43" s="183" t="str">
        <f t="shared" si="36"/>
        <v>-</v>
      </c>
      <c r="AX43" s="183" t="str">
        <f t="shared" si="36"/>
        <v>-</v>
      </c>
      <c r="AY43" s="183">
        <f t="shared" si="36"/>
        <v>1</v>
      </c>
      <c r="AZ43" s="183" t="str">
        <f t="shared" si="36"/>
        <v>-</v>
      </c>
      <c r="BB43" s="183" t="str">
        <f t="shared" si="37"/>
        <v>-</v>
      </c>
      <c r="BC43" s="183" t="str">
        <f t="shared" si="37"/>
        <v>-</v>
      </c>
      <c r="BD43" s="183" t="str">
        <f t="shared" si="37"/>
        <v>-</v>
      </c>
      <c r="BE43" s="183" t="str">
        <f t="shared" si="37"/>
        <v>-</v>
      </c>
      <c r="BF43" s="183" t="str">
        <f t="shared" si="37"/>
        <v>-</v>
      </c>
      <c r="BG43" s="183" t="str">
        <f t="shared" si="37"/>
        <v>-</v>
      </c>
      <c r="BH43" s="183" t="str">
        <f t="shared" si="37"/>
        <v>-</v>
      </c>
      <c r="BI43" s="183" t="str">
        <f t="shared" si="37"/>
        <v>-</v>
      </c>
      <c r="BJ43" s="183" t="str">
        <f t="shared" si="37"/>
        <v>-</v>
      </c>
      <c r="BK43" s="183" t="str">
        <f t="shared" si="37"/>
        <v>-</v>
      </c>
      <c r="BL43" s="183" t="str">
        <f t="shared" si="37"/>
        <v>-</v>
      </c>
      <c r="BM43" s="183" t="str">
        <f t="shared" si="37"/>
        <v>-</v>
      </c>
      <c r="BO43" s="183" t="str">
        <f t="shared" si="38"/>
        <v>-</v>
      </c>
      <c r="BP43" s="183" t="str">
        <f t="shared" si="38"/>
        <v>-</v>
      </c>
      <c r="BQ43" s="183" t="str">
        <f t="shared" si="38"/>
        <v>-</v>
      </c>
      <c r="BR43" s="183" t="str">
        <f t="shared" si="38"/>
        <v>-</v>
      </c>
      <c r="BS43" s="183" t="str">
        <f t="shared" si="38"/>
        <v>-</v>
      </c>
      <c r="BT43" s="183" t="str">
        <f t="shared" si="38"/>
        <v>-</v>
      </c>
      <c r="BU43" s="183" t="str">
        <f t="shared" si="38"/>
        <v>-</v>
      </c>
      <c r="BV43" s="183" t="str">
        <f t="shared" si="38"/>
        <v>-</v>
      </c>
      <c r="BW43" s="183" t="str">
        <f t="shared" si="38"/>
        <v>-</v>
      </c>
      <c r="BX43" s="183" t="str">
        <f t="shared" si="38"/>
        <v>-</v>
      </c>
      <c r="BY43" s="183" t="str">
        <f t="shared" si="38"/>
        <v>-</v>
      </c>
      <c r="BZ43" s="183" t="str">
        <f t="shared" si="38"/>
        <v>-</v>
      </c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</row>
    <row r="44" spans="1:91" ht="12.75">
      <c r="A44" s="17">
        <v>12</v>
      </c>
      <c r="B44" s="2" t="s">
        <v>69</v>
      </c>
      <c r="C44" s="172"/>
      <c r="D44" s="172">
        <v>6</v>
      </c>
      <c r="E44" s="172"/>
      <c r="F44" s="172">
        <v>6</v>
      </c>
      <c r="G44" s="172"/>
      <c r="H44" s="176">
        <f t="shared" si="25"/>
        <v>55.55555555555556</v>
      </c>
      <c r="I44" s="2">
        <f t="shared" si="34"/>
        <v>108</v>
      </c>
      <c r="J44" s="2">
        <f t="shared" si="29"/>
        <v>60</v>
      </c>
      <c r="K44" s="2">
        <v>24</v>
      </c>
      <c r="L44" s="2">
        <v>12</v>
      </c>
      <c r="M44" s="2">
        <v>22</v>
      </c>
      <c r="N44" s="2">
        <v>48</v>
      </c>
      <c r="O44" s="2"/>
      <c r="P44" s="2"/>
      <c r="Q44" s="2"/>
      <c r="R44" s="2"/>
      <c r="S44" s="2"/>
      <c r="T44" s="2">
        <v>5</v>
      </c>
      <c r="U44" s="2"/>
      <c r="V44" s="2"/>
      <c r="W44" s="2"/>
      <c r="X44" s="2"/>
      <c r="Y44" s="2"/>
      <c r="Z44" s="2"/>
      <c r="AB44" s="184" t="str">
        <f t="shared" si="35"/>
        <v>-</v>
      </c>
      <c r="AC44" s="184" t="str">
        <f t="shared" si="35"/>
        <v>-</v>
      </c>
      <c r="AD44" s="184" t="str">
        <f t="shared" si="35"/>
        <v>-</v>
      </c>
      <c r="AE44" s="184" t="str">
        <f t="shared" si="35"/>
        <v>-</v>
      </c>
      <c r="AF44" s="184" t="str">
        <f t="shared" si="35"/>
        <v>-</v>
      </c>
      <c r="AG44" s="184" t="str">
        <f t="shared" si="35"/>
        <v>-</v>
      </c>
      <c r="AH44" s="184" t="str">
        <f t="shared" si="35"/>
        <v>-</v>
      </c>
      <c r="AI44" s="184" t="str">
        <f t="shared" si="35"/>
        <v>-</v>
      </c>
      <c r="AJ44" s="184" t="str">
        <f t="shared" si="35"/>
        <v>-</v>
      </c>
      <c r="AK44" s="184" t="str">
        <f t="shared" si="35"/>
        <v>-</v>
      </c>
      <c r="AL44" s="184" t="str">
        <f t="shared" si="35"/>
        <v>-</v>
      </c>
      <c r="AM44" s="184" t="str">
        <f t="shared" si="35"/>
        <v>-</v>
      </c>
      <c r="AO44" s="183" t="str">
        <f t="shared" si="36"/>
        <v>-</v>
      </c>
      <c r="AP44" s="183" t="str">
        <f t="shared" si="36"/>
        <v>-</v>
      </c>
      <c r="AQ44" s="183" t="str">
        <f t="shared" si="36"/>
        <v>-</v>
      </c>
      <c r="AR44" s="183" t="str">
        <f t="shared" si="36"/>
        <v>-</v>
      </c>
      <c r="AS44" s="183" t="str">
        <f t="shared" si="36"/>
        <v>-</v>
      </c>
      <c r="AT44" s="183">
        <f t="shared" si="36"/>
        <v>1</v>
      </c>
      <c r="AU44" s="183" t="str">
        <f t="shared" si="36"/>
        <v>-</v>
      </c>
      <c r="AV44" s="183" t="str">
        <f t="shared" si="36"/>
        <v>-</v>
      </c>
      <c r="AW44" s="183" t="str">
        <f t="shared" si="36"/>
        <v>-</v>
      </c>
      <c r="AX44" s="183" t="str">
        <f t="shared" si="36"/>
        <v>-</v>
      </c>
      <c r="AY44" s="183" t="str">
        <f t="shared" si="36"/>
        <v>-</v>
      </c>
      <c r="AZ44" s="183" t="str">
        <f t="shared" si="36"/>
        <v>-</v>
      </c>
      <c r="BB44" s="183" t="str">
        <f t="shared" si="37"/>
        <v>-</v>
      </c>
      <c r="BC44" s="183" t="str">
        <f t="shared" si="37"/>
        <v>-</v>
      </c>
      <c r="BD44" s="183" t="str">
        <f t="shared" si="37"/>
        <v>-</v>
      </c>
      <c r="BE44" s="183" t="str">
        <f t="shared" si="37"/>
        <v>-</v>
      </c>
      <c r="BF44" s="183" t="str">
        <f t="shared" si="37"/>
        <v>-</v>
      </c>
      <c r="BG44" s="183" t="str">
        <f t="shared" si="37"/>
        <v>-</v>
      </c>
      <c r="BH44" s="183" t="str">
        <f t="shared" si="37"/>
        <v>-</v>
      </c>
      <c r="BI44" s="183" t="str">
        <f t="shared" si="37"/>
        <v>-</v>
      </c>
      <c r="BJ44" s="183" t="str">
        <f t="shared" si="37"/>
        <v>-</v>
      </c>
      <c r="BK44" s="183" t="str">
        <f t="shared" si="37"/>
        <v>-</v>
      </c>
      <c r="BL44" s="183" t="str">
        <f t="shared" si="37"/>
        <v>-</v>
      </c>
      <c r="BM44" s="183" t="str">
        <f t="shared" si="37"/>
        <v>-</v>
      </c>
      <c r="BO44" s="183" t="str">
        <f t="shared" si="38"/>
        <v>-</v>
      </c>
      <c r="BP44" s="183" t="str">
        <f t="shared" si="38"/>
        <v>-</v>
      </c>
      <c r="BQ44" s="183" t="str">
        <f t="shared" si="38"/>
        <v>-</v>
      </c>
      <c r="BR44" s="183" t="str">
        <f t="shared" si="38"/>
        <v>-</v>
      </c>
      <c r="BS44" s="183" t="str">
        <f t="shared" si="38"/>
        <v>-</v>
      </c>
      <c r="BT44" s="183">
        <f t="shared" si="38"/>
        <v>1</v>
      </c>
      <c r="BU44" s="183" t="str">
        <f t="shared" si="38"/>
        <v>-</v>
      </c>
      <c r="BV44" s="183" t="str">
        <f t="shared" si="38"/>
        <v>-</v>
      </c>
      <c r="BW44" s="183" t="str">
        <f t="shared" si="38"/>
        <v>-</v>
      </c>
      <c r="BX44" s="183" t="str">
        <f t="shared" si="38"/>
        <v>-</v>
      </c>
      <c r="BY44" s="183" t="str">
        <f t="shared" si="38"/>
        <v>-</v>
      </c>
      <c r="BZ44" s="183" t="str">
        <f t="shared" si="38"/>
        <v>-</v>
      </c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</row>
    <row r="45" spans="1:91" ht="12.75">
      <c r="A45" s="17">
        <v>13</v>
      </c>
      <c r="B45" s="2" t="s">
        <v>70</v>
      </c>
      <c r="C45" s="172"/>
      <c r="D45" s="172">
        <v>10</v>
      </c>
      <c r="E45" s="172"/>
      <c r="F45" s="172"/>
      <c r="G45" s="172"/>
      <c r="H45" s="176">
        <f t="shared" si="25"/>
        <v>51.85185185185185</v>
      </c>
      <c r="I45" s="2">
        <f t="shared" si="34"/>
        <v>54</v>
      </c>
      <c r="J45" s="2">
        <f t="shared" si="29"/>
        <v>28</v>
      </c>
      <c r="K45" s="2">
        <v>18</v>
      </c>
      <c r="L45" s="2"/>
      <c r="M45" s="2">
        <v>10</v>
      </c>
      <c r="N45" s="2">
        <v>26</v>
      </c>
      <c r="O45" s="2"/>
      <c r="P45" s="2"/>
      <c r="Q45" s="2"/>
      <c r="R45" s="2"/>
      <c r="S45" s="2"/>
      <c r="T45" s="2"/>
      <c r="U45" s="2"/>
      <c r="V45" s="2"/>
      <c r="W45" s="2"/>
      <c r="X45" s="2">
        <v>2</v>
      </c>
      <c r="Y45" s="2"/>
      <c r="Z45" s="2"/>
      <c r="AB45" s="184" t="str">
        <f t="shared" si="35"/>
        <v>-</v>
      </c>
      <c r="AC45" s="184" t="str">
        <f t="shared" si="35"/>
        <v>-</v>
      </c>
      <c r="AD45" s="184" t="str">
        <f t="shared" si="35"/>
        <v>-</v>
      </c>
      <c r="AE45" s="184" t="str">
        <f t="shared" si="35"/>
        <v>-</v>
      </c>
      <c r="AF45" s="184" t="str">
        <f t="shared" si="35"/>
        <v>-</v>
      </c>
      <c r="AG45" s="184" t="str">
        <f t="shared" si="35"/>
        <v>-</v>
      </c>
      <c r="AH45" s="184" t="str">
        <f t="shared" si="35"/>
        <v>-</v>
      </c>
      <c r="AI45" s="184" t="str">
        <f t="shared" si="35"/>
        <v>-</v>
      </c>
      <c r="AJ45" s="184" t="str">
        <f t="shared" si="35"/>
        <v>-</v>
      </c>
      <c r="AK45" s="184" t="str">
        <f t="shared" si="35"/>
        <v>-</v>
      </c>
      <c r="AL45" s="184" t="str">
        <f t="shared" si="35"/>
        <v>-</v>
      </c>
      <c r="AM45" s="184" t="str">
        <f t="shared" si="35"/>
        <v>-</v>
      </c>
      <c r="AO45" s="183" t="str">
        <f t="shared" si="36"/>
        <v>-</v>
      </c>
      <c r="AP45" s="183" t="str">
        <f t="shared" si="36"/>
        <v>-</v>
      </c>
      <c r="AQ45" s="183" t="str">
        <f t="shared" si="36"/>
        <v>-</v>
      </c>
      <c r="AR45" s="183" t="str">
        <f t="shared" si="36"/>
        <v>-</v>
      </c>
      <c r="AS45" s="183" t="str">
        <f t="shared" si="36"/>
        <v>-</v>
      </c>
      <c r="AT45" s="183" t="str">
        <f t="shared" si="36"/>
        <v>-</v>
      </c>
      <c r="AU45" s="183" t="str">
        <f t="shared" si="36"/>
        <v>-</v>
      </c>
      <c r="AV45" s="183" t="str">
        <f t="shared" si="36"/>
        <v>-</v>
      </c>
      <c r="AW45" s="183" t="str">
        <f t="shared" si="36"/>
        <v>-</v>
      </c>
      <c r="AX45" s="183">
        <f t="shared" si="36"/>
        <v>1</v>
      </c>
      <c r="AY45" s="183" t="str">
        <f t="shared" si="36"/>
        <v>-</v>
      </c>
      <c r="AZ45" s="183" t="str">
        <f t="shared" si="36"/>
        <v>-</v>
      </c>
      <c r="BB45" s="183" t="str">
        <f t="shared" si="37"/>
        <v>-</v>
      </c>
      <c r="BC45" s="183" t="str">
        <f t="shared" si="37"/>
        <v>-</v>
      </c>
      <c r="BD45" s="183" t="str">
        <f t="shared" si="37"/>
        <v>-</v>
      </c>
      <c r="BE45" s="183" t="str">
        <f t="shared" si="37"/>
        <v>-</v>
      </c>
      <c r="BF45" s="183" t="str">
        <f t="shared" si="37"/>
        <v>-</v>
      </c>
      <c r="BG45" s="183" t="str">
        <f t="shared" si="37"/>
        <v>-</v>
      </c>
      <c r="BH45" s="183" t="str">
        <f t="shared" si="37"/>
        <v>-</v>
      </c>
      <c r="BI45" s="183" t="str">
        <f t="shared" si="37"/>
        <v>-</v>
      </c>
      <c r="BJ45" s="183" t="str">
        <f t="shared" si="37"/>
        <v>-</v>
      </c>
      <c r="BK45" s="183" t="str">
        <f t="shared" si="37"/>
        <v>-</v>
      </c>
      <c r="BL45" s="183" t="str">
        <f t="shared" si="37"/>
        <v>-</v>
      </c>
      <c r="BM45" s="183" t="str">
        <f t="shared" si="37"/>
        <v>-</v>
      </c>
      <c r="BO45" s="183" t="str">
        <f t="shared" si="38"/>
        <v>-</v>
      </c>
      <c r="BP45" s="183" t="str">
        <f t="shared" si="38"/>
        <v>-</v>
      </c>
      <c r="BQ45" s="183" t="str">
        <f t="shared" si="38"/>
        <v>-</v>
      </c>
      <c r="BR45" s="183" t="str">
        <f t="shared" si="38"/>
        <v>-</v>
      </c>
      <c r="BS45" s="183" t="str">
        <f t="shared" si="38"/>
        <v>-</v>
      </c>
      <c r="BT45" s="183" t="str">
        <f t="shared" si="38"/>
        <v>-</v>
      </c>
      <c r="BU45" s="183" t="str">
        <f t="shared" si="38"/>
        <v>-</v>
      </c>
      <c r="BV45" s="183" t="str">
        <f t="shared" si="38"/>
        <v>-</v>
      </c>
      <c r="BW45" s="183" t="str">
        <f t="shared" si="38"/>
        <v>-</v>
      </c>
      <c r="BX45" s="183" t="str">
        <f t="shared" si="38"/>
        <v>-</v>
      </c>
      <c r="BY45" s="183" t="str">
        <f t="shared" si="38"/>
        <v>-</v>
      </c>
      <c r="BZ45" s="183" t="str">
        <f t="shared" si="38"/>
        <v>-</v>
      </c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</row>
    <row r="46" spans="1:91" ht="12.75">
      <c r="A46" s="17">
        <v>14</v>
      </c>
      <c r="B46" s="61" t="s">
        <v>71</v>
      </c>
      <c r="C46" s="172"/>
      <c r="D46" s="172">
        <v>7</v>
      </c>
      <c r="E46" s="172"/>
      <c r="F46" s="172"/>
      <c r="G46" s="172"/>
      <c r="H46" s="176">
        <f t="shared" si="25"/>
        <v>51.85185185185185</v>
      </c>
      <c r="I46" s="2">
        <f t="shared" si="34"/>
        <v>54</v>
      </c>
      <c r="J46" s="2">
        <f t="shared" si="29"/>
        <v>28</v>
      </c>
      <c r="K46" s="2">
        <v>18</v>
      </c>
      <c r="L46" s="2"/>
      <c r="M46" s="2">
        <v>10</v>
      </c>
      <c r="N46" s="2">
        <v>26</v>
      </c>
      <c r="O46" s="2"/>
      <c r="P46" s="2"/>
      <c r="Q46" s="2"/>
      <c r="R46" s="2"/>
      <c r="S46" s="2"/>
      <c r="T46" s="2"/>
      <c r="U46" s="2">
        <v>2</v>
      </c>
      <c r="V46" s="2"/>
      <c r="W46" s="2"/>
      <c r="X46" s="2"/>
      <c r="Y46" s="2"/>
      <c r="Z46" s="2"/>
      <c r="AB46" s="184" t="str">
        <f t="shared" si="35"/>
        <v>-</v>
      </c>
      <c r="AC46" s="184" t="str">
        <f t="shared" si="35"/>
        <v>-</v>
      </c>
      <c r="AD46" s="184" t="str">
        <f t="shared" si="35"/>
        <v>-</v>
      </c>
      <c r="AE46" s="184" t="str">
        <f t="shared" si="35"/>
        <v>-</v>
      </c>
      <c r="AF46" s="184" t="str">
        <f t="shared" si="35"/>
        <v>-</v>
      </c>
      <c r="AG46" s="184" t="str">
        <f t="shared" si="35"/>
        <v>-</v>
      </c>
      <c r="AH46" s="184" t="str">
        <f t="shared" si="35"/>
        <v>-</v>
      </c>
      <c r="AI46" s="184" t="str">
        <f t="shared" si="35"/>
        <v>-</v>
      </c>
      <c r="AJ46" s="184" t="str">
        <f t="shared" si="35"/>
        <v>-</v>
      </c>
      <c r="AK46" s="184" t="str">
        <f t="shared" si="35"/>
        <v>-</v>
      </c>
      <c r="AL46" s="184" t="str">
        <f t="shared" si="35"/>
        <v>-</v>
      </c>
      <c r="AM46" s="184" t="str">
        <f t="shared" si="35"/>
        <v>-</v>
      </c>
      <c r="AO46" s="183" t="str">
        <f t="shared" si="36"/>
        <v>-</v>
      </c>
      <c r="AP46" s="183" t="str">
        <f t="shared" si="36"/>
        <v>-</v>
      </c>
      <c r="AQ46" s="183" t="str">
        <f t="shared" si="36"/>
        <v>-</v>
      </c>
      <c r="AR46" s="183" t="str">
        <f t="shared" si="36"/>
        <v>-</v>
      </c>
      <c r="AS46" s="183" t="str">
        <f t="shared" si="36"/>
        <v>-</v>
      </c>
      <c r="AT46" s="183" t="str">
        <f t="shared" si="36"/>
        <v>-</v>
      </c>
      <c r="AU46" s="183">
        <f t="shared" si="36"/>
        <v>1</v>
      </c>
      <c r="AV46" s="183" t="str">
        <f t="shared" si="36"/>
        <v>-</v>
      </c>
      <c r="AW46" s="183" t="str">
        <f t="shared" si="36"/>
        <v>-</v>
      </c>
      <c r="AX46" s="183" t="str">
        <f t="shared" si="36"/>
        <v>-</v>
      </c>
      <c r="AY46" s="183" t="str">
        <f t="shared" si="36"/>
        <v>-</v>
      </c>
      <c r="AZ46" s="183" t="str">
        <f t="shared" si="36"/>
        <v>-</v>
      </c>
      <c r="BB46" s="183" t="str">
        <f t="shared" si="37"/>
        <v>-</v>
      </c>
      <c r="BC46" s="183" t="str">
        <f t="shared" si="37"/>
        <v>-</v>
      </c>
      <c r="BD46" s="183" t="str">
        <f t="shared" si="37"/>
        <v>-</v>
      </c>
      <c r="BE46" s="183" t="str">
        <f t="shared" si="37"/>
        <v>-</v>
      </c>
      <c r="BF46" s="183" t="str">
        <f t="shared" si="37"/>
        <v>-</v>
      </c>
      <c r="BG46" s="183" t="str">
        <f t="shared" si="37"/>
        <v>-</v>
      </c>
      <c r="BH46" s="183" t="str">
        <f t="shared" si="37"/>
        <v>-</v>
      </c>
      <c r="BI46" s="183" t="str">
        <f t="shared" si="37"/>
        <v>-</v>
      </c>
      <c r="BJ46" s="183" t="str">
        <f t="shared" si="37"/>
        <v>-</v>
      </c>
      <c r="BK46" s="183" t="str">
        <f t="shared" si="37"/>
        <v>-</v>
      </c>
      <c r="BL46" s="183" t="str">
        <f t="shared" si="37"/>
        <v>-</v>
      </c>
      <c r="BM46" s="183" t="str">
        <f t="shared" si="37"/>
        <v>-</v>
      </c>
      <c r="BO46" s="183" t="str">
        <f t="shared" si="38"/>
        <v>-</v>
      </c>
      <c r="BP46" s="183" t="str">
        <f t="shared" si="38"/>
        <v>-</v>
      </c>
      <c r="BQ46" s="183" t="str">
        <f t="shared" si="38"/>
        <v>-</v>
      </c>
      <c r="BR46" s="183" t="str">
        <f t="shared" si="38"/>
        <v>-</v>
      </c>
      <c r="BS46" s="183" t="str">
        <f t="shared" si="38"/>
        <v>-</v>
      </c>
      <c r="BT46" s="183" t="str">
        <f t="shared" si="38"/>
        <v>-</v>
      </c>
      <c r="BU46" s="183" t="str">
        <f t="shared" si="38"/>
        <v>-</v>
      </c>
      <c r="BV46" s="183" t="str">
        <f t="shared" si="38"/>
        <v>-</v>
      </c>
      <c r="BW46" s="183" t="str">
        <f t="shared" si="38"/>
        <v>-</v>
      </c>
      <c r="BX46" s="183" t="str">
        <f t="shared" si="38"/>
        <v>-</v>
      </c>
      <c r="BY46" s="183" t="str">
        <f t="shared" si="38"/>
        <v>-</v>
      </c>
      <c r="BZ46" s="183" t="str">
        <f t="shared" si="38"/>
        <v>-</v>
      </c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</row>
    <row r="47" spans="1:91" ht="12.75">
      <c r="A47" s="17">
        <v>15</v>
      </c>
      <c r="B47" s="2" t="s">
        <v>72</v>
      </c>
      <c r="C47" s="172">
        <v>9</v>
      </c>
      <c r="D47" s="172">
        <v>8</v>
      </c>
      <c r="E47" s="172"/>
      <c r="F47" s="172"/>
      <c r="G47" s="191"/>
      <c r="H47" s="176">
        <f t="shared" si="25"/>
        <v>55.026455026455025</v>
      </c>
      <c r="I47" s="2">
        <f t="shared" si="34"/>
        <v>189</v>
      </c>
      <c r="J47" s="2">
        <f t="shared" si="29"/>
        <v>104</v>
      </c>
      <c r="K47" s="2">
        <v>68</v>
      </c>
      <c r="L47" s="2"/>
      <c r="M47" s="2">
        <v>36</v>
      </c>
      <c r="N47" s="2">
        <v>85</v>
      </c>
      <c r="O47" s="2"/>
      <c r="P47" s="2"/>
      <c r="Q47" s="2"/>
      <c r="R47" s="2"/>
      <c r="S47" s="2"/>
      <c r="T47" s="2"/>
      <c r="U47" s="2"/>
      <c r="V47" s="2">
        <v>4</v>
      </c>
      <c r="W47" s="2">
        <v>6</v>
      </c>
      <c r="X47" s="2"/>
      <c r="Y47" s="2"/>
      <c r="Z47" s="2"/>
      <c r="AB47" s="184" t="str">
        <f t="shared" si="35"/>
        <v>-</v>
      </c>
      <c r="AC47" s="184" t="str">
        <f t="shared" si="35"/>
        <v>-</v>
      </c>
      <c r="AD47" s="184" t="str">
        <f t="shared" si="35"/>
        <v>-</v>
      </c>
      <c r="AE47" s="184" t="str">
        <f t="shared" si="35"/>
        <v>-</v>
      </c>
      <c r="AF47" s="184" t="str">
        <f t="shared" si="35"/>
        <v>-</v>
      </c>
      <c r="AG47" s="184" t="str">
        <f t="shared" si="35"/>
        <v>-</v>
      </c>
      <c r="AH47" s="184" t="str">
        <f t="shared" si="35"/>
        <v>-</v>
      </c>
      <c r="AI47" s="184" t="str">
        <f t="shared" si="35"/>
        <v>-</v>
      </c>
      <c r="AJ47" s="184">
        <f t="shared" si="35"/>
        <v>1</v>
      </c>
      <c r="AK47" s="184" t="str">
        <f t="shared" si="35"/>
        <v>-</v>
      </c>
      <c r="AL47" s="184" t="str">
        <f t="shared" si="35"/>
        <v>-</v>
      </c>
      <c r="AM47" s="184" t="str">
        <f t="shared" si="35"/>
        <v>-</v>
      </c>
      <c r="AO47" s="183" t="str">
        <f t="shared" si="36"/>
        <v>-</v>
      </c>
      <c r="AP47" s="183" t="str">
        <f t="shared" si="36"/>
        <v>-</v>
      </c>
      <c r="AQ47" s="183" t="str">
        <f t="shared" si="36"/>
        <v>-</v>
      </c>
      <c r="AR47" s="183" t="str">
        <f t="shared" si="36"/>
        <v>-</v>
      </c>
      <c r="AS47" s="183" t="str">
        <f t="shared" si="36"/>
        <v>-</v>
      </c>
      <c r="AT47" s="183" t="str">
        <f t="shared" si="36"/>
        <v>-</v>
      </c>
      <c r="AU47" s="183" t="str">
        <f t="shared" si="36"/>
        <v>-</v>
      </c>
      <c r="AV47" s="183">
        <f t="shared" si="36"/>
        <v>1</v>
      </c>
      <c r="AW47" s="183" t="str">
        <f t="shared" si="36"/>
        <v>-</v>
      </c>
      <c r="AX47" s="183" t="str">
        <f t="shared" si="36"/>
        <v>-</v>
      </c>
      <c r="AY47" s="183" t="str">
        <f t="shared" si="36"/>
        <v>-</v>
      </c>
      <c r="AZ47" s="183" t="str">
        <f t="shared" si="36"/>
        <v>-</v>
      </c>
      <c r="BB47" s="183" t="str">
        <f t="shared" si="37"/>
        <v>-</v>
      </c>
      <c r="BC47" s="183" t="str">
        <f t="shared" si="37"/>
        <v>-</v>
      </c>
      <c r="BD47" s="183" t="str">
        <f t="shared" si="37"/>
        <v>-</v>
      </c>
      <c r="BE47" s="183" t="str">
        <f t="shared" si="37"/>
        <v>-</v>
      </c>
      <c r="BF47" s="183" t="str">
        <f t="shared" si="37"/>
        <v>-</v>
      </c>
      <c r="BG47" s="183" t="str">
        <f t="shared" si="37"/>
        <v>-</v>
      </c>
      <c r="BH47" s="183" t="str">
        <f t="shared" si="37"/>
        <v>-</v>
      </c>
      <c r="BI47" s="183" t="str">
        <f t="shared" si="37"/>
        <v>-</v>
      </c>
      <c r="BJ47" s="183" t="str">
        <f t="shared" si="37"/>
        <v>-</v>
      </c>
      <c r="BK47" s="183" t="str">
        <f t="shared" si="37"/>
        <v>-</v>
      </c>
      <c r="BL47" s="183" t="str">
        <f t="shared" si="37"/>
        <v>-</v>
      </c>
      <c r="BM47" s="183" t="str">
        <f t="shared" si="37"/>
        <v>-</v>
      </c>
      <c r="BO47" s="183" t="str">
        <f t="shared" si="38"/>
        <v>-</v>
      </c>
      <c r="BP47" s="183" t="str">
        <f t="shared" si="38"/>
        <v>-</v>
      </c>
      <c r="BQ47" s="183" t="str">
        <f t="shared" si="38"/>
        <v>-</v>
      </c>
      <c r="BR47" s="183" t="str">
        <f t="shared" si="38"/>
        <v>-</v>
      </c>
      <c r="BS47" s="183" t="str">
        <f t="shared" si="38"/>
        <v>-</v>
      </c>
      <c r="BT47" s="183" t="str">
        <f t="shared" si="38"/>
        <v>-</v>
      </c>
      <c r="BU47" s="183" t="str">
        <f t="shared" si="38"/>
        <v>-</v>
      </c>
      <c r="BV47" s="183" t="str">
        <f t="shared" si="38"/>
        <v>-</v>
      </c>
      <c r="BW47" s="183" t="str">
        <f t="shared" si="38"/>
        <v>-</v>
      </c>
      <c r="BX47" s="183" t="str">
        <f t="shared" si="38"/>
        <v>-</v>
      </c>
      <c r="BY47" s="183" t="str">
        <f t="shared" si="38"/>
        <v>-</v>
      </c>
      <c r="BZ47" s="183" t="str">
        <f t="shared" si="38"/>
        <v>-</v>
      </c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</row>
    <row r="48" spans="1:91" ht="12.75">
      <c r="A48" s="17">
        <v>16</v>
      </c>
      <c r="B48" s="2" t="s">
        <v>73</v>
      </c>
      <c r="C48" s="172"/>
      <c r="D48" s="177">
        <v>6</v>
      </c>
      <c r="E48" s="172"/>
      <c r="F48" s="172"/>
      <c r="G48" s="172"/>
      <c r="H48" s="176">
        <f t="shared" si="25"/>
        <v>59.25925925925925</v>
      </c>
      <c r="I48" s="2">
        <f t="shared" si="34"/>
        <v>81</v>
      </c>
      <c r="J48" s="2">
        <f t="shared" si="29"/>
        <v>48</v>
      </c>
      <c r="K48" s="2">
        <v>32</v>
      </c>
      <c r="L48" s="2">
        <v>16</v>
      </c>
      <c r="M48" s="2"/>
      <c r="N48" s="2">
        <v>33</v>
      </c>
      <c r="O48" s="2"/>
      <c r="P48" s="2"/>
      <c r="Q48" s="2"/>
      <c r="R48" s="2"/>
      <c r="S48" s="2"/>
      <c r="T48" s="2">
        <v>4</v>
      </c>
      <c r="U48" s="2"/>
      <c r="V48" s="2"/>
      <c r="W48" s="2"/>
      <c r="X48" s="2"/>
      <c r="Y48" s="2"/>
      <c r="Z48" s="2"/>
      <c r="AB48" s="184" t="str">
        <f t="shared" si="35"/>
        <v>-</v>
      </c>
      <c r="AC48" s="184" t="str">
        <f t="shared" si="35"/>
        <v>-</v>
      </c>
      <c r="AD48" s="184" t="str">
        <f t="shared" si="35"/>
        <v>-</v>
      </c>
      <c r="AE48" s="184" t="str">
        <f t="shared" si="35"/>
        <v>-</v>
      </c>
      <c r="AF48" s="184" t="str">
        <f t="shared" si="35"/>
        <v>-</v>
      </c>
      <c r="AG48" s="184" t="str">
        <f t="shared" si="35"/>
        <v>-</v>
      </c>
      <c r="AH48" s="184" t="str">
        <f t="shared" si="35"/>
        <v>-</v>
      </c>
      <c r="AI48" s="184" t="str">
        <f t="shared" si="35"/>
        <v>-</v>
      </c>
      <c r="AJ48" s="184" t="str">
        <f t="shared" si="35"/>
        <v>-</v>
      </c>
      <c r="AK48" s="184" t="str">
        <f t="shared" si="35"/>
        <v>-</v>
      </c>
      <c r="AL48" s="184" t="str">
        <f t="shared" si="35"/>
        <v>-</v>
      </c>
      <c r="AM48" s="184" t="str">
        <f t="shared" si="35"/>
        <v>-</v>
      </c>
      <c r="AO48" s="183" t="str">
        <f t="shared" si="36"/>
        <v>-</v>
      </c>
      <c r="AP48" s="183" t="str">
        <f t="shared" si="36"/>
        <v>-</v>
      </c>
      <c r="AQ48" s="183" t="str">
        <f t="shared" si="36"/>
        <v>-</v>
      </c>
      <c r="AR48" s="183" t="str">
        <f t="shared" si="36"/>
        <v>-</v>
      </c>
      <c r="AS48" s="183" t="str">
        <f t="shared" si="36"/>
        <v>-</v>
      </c>
      <c r="AT48" s="183">
        <f t="shared" si="36"/>
        <v>1</v>
      </c>
      <c r="AU48" s="183" t="str">
        <f t="shared" si="36"/>
        <v>-</v>
      </c>
      <c r="AV48" s="183" t="str">
        <f t="shared" si="36"/>
        <v>-</v>
      </c>
      <c r="AW48" s="183" t="str">
        <f t="shared" si="36"/>
        <v>-</v>
      </c>
      <c r="AX48" s="183" t="str">
        <f t="shared" si="36"/>
        <v>-</v>
      </c>
      <c r="AY48" s="183" t="str">
        <f t="shared" si="36"/>
        <v>-</v>
      </c>
      <c r="AZ48" s="183" t="str">
        <f t="shared" si="36"/>
        <v>-</v>
      </c>
      <c r="BB48" s="183" t="str">
        <f t="shared" si="37"/>
        <v>-</v>
      </c>
      <c r="BC48" s="183" t="str">
        <f t="shared" si="37"/>
        <v>-</v>
      </c>
      <c r="BD48" s="183" t="str">
        <f t="shared" si="37"/>
        <v>-</v>
      </c>
      <c r="BE48" s="183" t="str">
        <f t="shared" si="37"/>
        <v>-</v>
      </c>
      <c r="BF48" s="183" t="str">
        <f t="shared" si="37"/>
        <v>-</v>
      </c>
      <c r="BG48" s="183" t="str">
        <f t="shared" si="37"/>
        <v>-</v>
      </c>
      <c r="BH48" s="183" t="str">
        <f t="shared" si="37"/>
        <v>-</v>
      </c>
      <c r="BI48" s="183" t="str">
        <f t="shared" si="37"/>
        <v>-</v>
      </c>
      <c r="BJ48" s="183" t="str">
        <f t="shared" si="37"/>
        <v>-</v>
      </c>
      <c r="BK48" s="183" t="str">
        <f t="shared" si="37"/>
        <v>-</v>
      </c>
      <c r="BL48" s="183" t="str">
        <f t="shared" si="37"/>
        <v>-</v>
      </c>
      <c r="BM48" s="183" t="str">
        <f t="shared" si="37"/>
        <v>-</v>
      </c>
      <c r="BO48" s="183" t="str">
        <f t="shared" si="38"/>
        <v>-</v>
      </c>
      <c r="BP48" s="183" t="str">
        <f t="shared" si="38"/>
        <v>-</v>
      </c>
      <c r="BQ48" s="183" t="str">
        <f t="shared" si="38"/>
        <v>-</v>
      </c>
      <c r="BR48" s="183" t="str">
        <f t="shared" si="38"/>
        <v>-</v>
      </c>
      <c r="BS48" s="183" t="str">
        <f t="shared" si="38"/>
        <v>-</v>
      </c>
      <c r="BT48" s="183" t="str">
        <f t="shared" si="38"/>
        <v>-</v>
      </c>
      <c r="BU48" s="183" t="str">
        <f t="shared" si="38"/>
        <v>-</v>
      </c>
      <c r="BV48" s="183" t="str">
        <f t="shared" si="38"/>
        <v>-</v>
      </c>
      <c r="BW48" s="183" t="str">
        <f t="shared" si="38"/>
        <v>-</v>
      </c>
      <c r="BX48" s="183" t="str">
        <f t="shared" si="38"/>
        <v>-</v>
      </c>
      <c r="BY48" s="183" t="str">
        <f t="shared" si="38"/>
        <v>-</v>
      </c>
      <c r="BZ48" s="183" t="str">
        <f t="shared" si="38"/>
        <v>-</v>
      </c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</row>
    <row r="49" spans="1:91" ht="12.75">
      <c r="A49" s="17">
        <v>17</v>
      </c>
      <c r="B49" s="2" t="s">
        <v>74</v>
      </c>
      <c r="C49" s="172">
        <v>9</v>
      </c>
      <c r="D49" s="172"/>
      <c r="E49" s="172">
        <v>9</v>
      </c>
      <c r="F49" s="172"/>
      <c r="G49" s="172"/>
      <c r="H49" s="176">
        <f t="shared" si="25"/>
        <v>64.19753086419753</v>
      </c>
      <c r="I49" s="2">
        <f t="shared" si="34"/>
        <v>81</v>
      </c>
      <c r="J49" s="2">
        <f t="shared" si="29"/>
        <v>52</v>
      </c>
      <c r="K49" s="2">
        <v>28</v>
      </c>
      <c r="L49" s="2"/>
      <c r="M49" s="2">
        <v>24</v>
      </c>
      <c r="N49" s="2">
        <v>29</v>
      </c>
      <c r="O49" s="2"/>
      <c r="P49" s="2"/>
      <c r="Q49" s="2"/>
      <c r="R49" s="2"/>
      <c r="S49" s="2"/>
      <c r="T49" s="2"/>
      <c r="U49" s="2"/>
      <c r="V49" s="2">
        <v>2</v>
      </c>
      <c r="W49" s="2">
        <v>3</v>
      </c>
      <c r="X49" s="2"/>
      <c r="Y49" s="2"/>
      <c r="Z49" s="2"/>
      <c r="AB49" s="184" t="str">
        <f t="shared" si="35"/>
        <v>-</v>
      </c>
      <c r="AC49" s="184" t="str">
        <f t="shared" si="35"/>
        <v>-</v>
      </c>
      <c r="AD49" s="184" t="str">
        <f t="shared" si="35"/>
        <v>-</v>
      </c>
      <c r="AE49" s="184" t="str">
        <f t="shared" si="35"/>
        <v>-</v>
      </c>
      <c r="AF49" s="184" t="str">
        <f t="shared" si="35"/>
        <v>-</v>
      </c>
      <c r="AG49" s="184" t="str">
        <f t="shared" si="35"/>
        <v>-</v>
      </c>
      <c r="AH49" s="184" t="str">
        <f t="shared" si="35"/>
        <v>-</v>
      </c>
      <c r="AI49" s="184" t="str">
        <f t="shared" si="35"/>
        <v>-</v>
      </c>
      <c r="AJ49" s="184">
        <f t="shared" si="35"/>
        <v>1</v>
      </c>
      <c r="AK49" s="184" t="str">
        <f t="shared" si="35"/>
        <v>-</v>
      </c>
      <c r="AL49" s="184" t="str">
        <f t="shared" si="35"/>
        <v>-</v>
      </c>
      <c r="AM49" s="184" t="str">
        <f t="shared" si="35"/>
        <v>-</v>
      </c>
      <c r="AO49" s="183" t="str">
        <f t="shared" si="36"/>
        <v>-</v>
      </c>
      <c r="AP49" s="183" t="str">
        <f t="shared" si="36"/>
        <v>-</v>
      </c>
      <c r="AQ49" s="183" t="str">
        <f t="shared" si="36"/>
        <v>-</v>
      </c>
      <c r="AR49" s="183" t="str">
        <f t="shared" si="36"/>
        <v>-</v>
      </c>
      <c r="AS49" s="183" t="str">
        <f t="shared" si="36"/>
        <v>-</v>
      </c>
      <c r="AT49" s="183" t="str">
        <f t="shared" si="36"/>
        <v>-</v>
      </c>
      <c r="AU49" s="183" t="str">
        <f t="shared" si="36"/>
        <v>-</v>
      </c>
      <c r="AV49" s="183" t="str">
        <f t="shared" si="36"/>
        <v>-</v>
      </c>
      <c r="AW49" s="183" t="str">
        <f t="shared" si="36"/>
        <v>-</v>
      </c>
      <c r="AX49" s="183" t="str">
        <f t="shared" si="36"/>
        <v>-</v>
      </c>
      <c r="AY49" s="183" t="str">
        <f t="shared" si="36"/>
        <v>-</v>
      </c>
      <c r="AZ49" s="183" t="str">
        <f t="shared" si="36"/>
        <v>-</v>
      </c>
      <c r="BB49" s="183" t="str">
        <f t="shared" si="37"/>
        <v>-</v>
      </c>
      <c r="BC49" s="183" t="str">
        <f t="shared" si="37"/>
        <v>-</v>
      </c>
      <c r="BD49" s="183" t="str">
        <f t="shared" si="37"/>
        <v>-</v>
      </c>
      <c r="BE49" s="183" t="str">
        <f t="shared" si="37"/>
        <v>-</v>
      </c>
      <c r="BF49" s="183" t="str">
        <f t="shared" si="37"/>
        <v>-</v>
      </c>
      <c r="BG49" s="183" t="str">
        <f t="shared" si="37"/>
        <v>-</v>
      </c>
      <c r="BH49" s="183" t="str">
        <f t="shared" si="37"/>
        <v>-</v>
      </c>
      <c r="BI49" s="183" t="str">
        <f t="shared" si="37"/>
        <v>-</v>
      </c>
      <c r="BJ49" s="183">
        <f t="shared" si="37"/>
        <v>1</v>
      </c>
      <c r="BK49" s="183" t="str">
        <f t="shared" si="37"/>
        <v>-</v>
      </c>
      <c r="BL49" s="183" t="str">
        <f t="shared" si="37"/>
        <v>-</v>
      </c>
      <c r="BM49" s="183" t="str">
        <f t="shared" si="37"/>
        <v>-</v>
      </c>
      <c r="BO49" s="183" t="str">
        <f t="shared" si="38"/>
        <v>-</v>
      </c>
      <c r="BP49" s="183" t="str">
        <f t="shared" si="38"/>
        <v>-</v>
      </c>
      <c r="BQ49" s="183" t="str">
        <f t="shared" si="38"/>
        <v>-</v>
      </c>
      <c r="BR49" s="183" t="str">
        <f t="shared" si="38"/>
        <v>-</v>
      </c>
      <c r="BS49" s="183" t="str">
        <f t="shared" si="38"/>
        <v>-</v>
      </c>
      <c r="BT49" s="183" t="str">
        <f t="shared" si="38"/>
        <v>-</v>
      </c>
      <c r="BU49" s="183" t="str">
        <f t="shared" si="38"/>
        <v>-</v>
      </c>
      <c r="BV49" s="183" t="str">
        <f t="shared" si="38"/>
        <v>-</v>
      </c>
      <c r="BW49" s="183" t="str">
        <f t="shared" si="38"/>
        <v>-</v>
      </c>
      <c r="BX49" s="183" t="str">
        <f t="shared" si="38"/>
        <v>-</v>
      </c>
      <c r="BY49" s="183" t="str">
        <f t="shared" si="38"/>
        <v>-</v>
      </c>
      <c r="BZ49" s="183" t="str">
        <f t="shared" si="38"/>
        <v>-</v>
      </c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</row>
    <row r="50" spans="1:91" ht="12.75">
      <c r="A50" s="17">
        <v>18</v>
      </c>
      <c r="B50" s="2" t="s">
        <v>75</v>
      </c>
      <c r="C50" s="192">
        <v>10</v>
      </c>
      <c r="D50" s="172"/>
      <c r="E50" s="172"/>
      <c r="F50" s="172"/>
      <c r="G50" s="172"/>
      <c r="H50" s="176">
        <f t="shared" si="25"/>
        <v>51.85185185185185</v>
      </c>
      <c r="I50" s="2">
        <f t="shared" si="34"/>
        <v>81</v>
      </c>
      <c r="J50" s="2">
        <f t="shared" si="29"/>
        <v>42</v>
      </c>
      <c r="K50" s="21">
        <v>28</v>
      </c>
      <c r="L50" s="2"/>
      <c r="M50" s="21">
        <v>14</v>
      </c>
      <c r="N50" s="2">
        <v>39</v>
      </c>
      <c r="O50" s="2"/>
      <c r="P50" s="21"/>
      <c r="Q50" s="2"/>
      <c r="R50" s="2"/>
      <c r="S50" s="21"/>
      <c r="T50" s="2"/>
      <c r="U50" s="2"/>
      <c r="V50" s="2"/>
      <c r="W50" s="21"/>
      <c r="X50" s="2">
        <v>3</v>
      </c>
      <c r="Y50" s="2"/>
      <c r="Z50" s="2"/>
      <c r="AB50" s="184" t="str">
        <f t="shared" si="35"/>
        <v>-</v>
      </c>
      <c r="AC50" s="184" t="str">
        <f t="shared" si="35"/>
        <v>-</v>
      </c>
      <c r="AD50" s="184" t="str">
        <f t="shared" si="35"/>
        <v>-</v>
      </c>
      <c r="AE50" s="184" t="str">
        <f t="shared" si="35"/>
        <v>-</v>
      </c>
      <c r="AF50" s="184" t="str">
        <f t="shared" si="35"/>
        <v>-</v>
      </c>
      <c r="AG50" s="184" t="str">
        <f t="shared" si="35"/>
        <v>-</v>
      </c>
      <c r="AH50" s="184" t="str">
        <f t="shared" si="35"/>
        <v>-</v>
      </c>
      <c r="AI50" s="184" t="str">
        <f t="shared" si="35"/>
        <v>-</v>
      </c>
      <c r="AJ50" s="184" t="str">
        <f t="shared" si="35"/>
        <v>-</v>
      </c>
      <c r="AK50" s="184">
        <f t="shared" si="35"/>
        <v>1</v>
      </c>
      <c r="AL50" s="184" t="str">
        <f t="shared" si="35"/>
        <v>-</v>
      </c>
      <c r="AM50" s="184" t="str">
        <f t="shared" si="35"/>
        <v>-</v>
      </c>
      <c r="AO50" s="183" t="str">
        <f t="shared" si="36"/>
        <v>-</v>
      </c>
      <c r="AP50" s="183" t="str">
        <f t="shared" si="36"/>
        <v>-</v>
      </c>
      <c r="AQ50" s="183" t="str">
        <f t="shared" si="36"/>
        <v>-</v>
      </c>
      <c r="AR50" s="183" t="str">
        <f t="shared" si="36"/>
        <v>-</v>
      </c>
      <c r="AS50" s="183" t="str">
        <f t="shared" si="36"/>
        <v>-</v>
      </c>
      <c r="AT50" s="183" t="str">
        <f t="shared" si="36"/>
        <v>-</v>
      </c>
      <c r="AU50" s="183" t="str">
        <f t="shared" si="36"/>
        <v>-</v>
      </c>
      <c r="AV50" s="183" t="str">
        <f t="shared" si="36"/>
        <v>-</v>
      </c>
      <c r="AW50" s="183" t="str">
        <f t="shared" si="36"/>
        <v>-</v>
      </c>
      <c r="AX50" s="183" t="str">
        <f t="shared" si="36"/>
        <v>-</v>
      </c>
      <c r="AY50" s="183" t="str">
        <f t="shared" si="36"/>
        <v>-</v>
      </c>
      <c r="AZ50" s="183" t="str">
        <f t="shared" si="36"/>
        <v>-</v>
      </c>
      <c r="BB50" s="183" t="str">
        <f t="shared" si="37"/>
        <v>-</v>
      </c>
      <c r="BC50" s="183" t="str">
        <f t="shared" si="37"/>
        <v>-</v>
      </c>
      <c r="BD50" s="183" t="str">
        <f t="shared" si="37"/>
        <v>-</v>
      </c>
      <c r="BE50" s="183" t="str">
        <f t="shared" si="37"/>
        <v>-</v>
      </c>
      <c r="BF50" s="183" t="str">
        <f t="shared" si="37"/>
        <v>-</v>
      </c>
      <c r="BG50" s="183" t="str">
        <f t="shared" si="37"/>
        <v>-</v>
      </c>
      <c r="BH50" s="183" t="str">
        <f t="shared" si="37"/>
        <v>-</v>
      </c>
      <c r="BI50" s="183" t="str">
        <f t="shared" si="37"/>
        <v>-</v>
      </c>
      <c r="BJ50" s="183" t="str">
        <f t="shared" si="37"/>
        <v>-</v>
      </c>
      <c r="BK50" s="183" t="str">
        <f t="shared" si="37"/>
        <v>-</v>
      </c>
      <c r="BL50" s="183" t="str">
        <f t="shared" si="37"/>
        <v>-</v>
      </c>
      <c r="BM50" s="183" t="str">
        <f t="shared" si="37"/>
        <v>-</v>
      </c>
      <c r="BO50" s="183" t="str">
        <f t="shared" si="38"/>
        <v>-</v>
      </c>
      <c r="BP50" s="183" t="str">
        <f t="shared" si="38"/>
        <v>-</v>
      </c>
      <c r="BQ50" s="183" t="str">
        <f t="shared" si="38"/>
        <v>-</v>
      </c>
      <c r="BR50" s="183" t="str">
        <f t="shared" si="38"/>
        <v>-</v>
      </c>
      <c r="BS50" s="183" t="str">
        <f t="shared" si="38"/>
        <v>-</v>
      </c>
      <c r="BT50" s="183" t="str">
        <f t="shared" si="38"/>
        <v>-</v>
      </c>
      <c r="BU50" s="183" t="str">
        <f t="shared" si="38"/>
        <v>-</v>
      </c>
      <c r="BV50" s="183" t="str">
        <f t="shared" si="38"/>
        <v>-</v>
      </c>
      <c r="BW50" s="183" t="str">
        <f t="shared" si="38"/>
        <v>-</v>
      </c>
      <c r="BX50" s="183" t="str">
        <f t="shared" si="38"/>
        <v>-</v>
      </c>
      <c r="BY50" s="183" t="str">
        <f t="shared" si="38"/>
        <v>-</v>
      </c>
      <c r="BZ50" s="183" t="str">
        <f t="shared" si="38"/>
        <v>-</v>
      </c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</row>
    <row r="51" spans="1:91" ht="12.75">
      <c r="A51" s="17">
        <v>19</v>
      </c>
      <c r="B51" s="2" t="s">
        <v>76</v>
      </c>
      <c r="C51" s="172"/>
      <c r="D51" s="172">
        <v>11</v>
      </c>
      <c r="E51" s="172"/>
      <c r="F51" s="172"/>
      <c r="G51" s="172"/>
      <c r="H51" s="176">
        <f t="shared" si="25"/>
        <v>59.25925925925925</v>
      </c>
      <c r="I51" s="2">
        <f t="shared" si="34"/>
        <v>54</v>
      </c>
      <c r="J51" s="2">
        <f t="shared" si="29"/>
        <v>32</v>
      </c>
      <c r="K51" s="2">
        <v>18</v>
      </c>
      <c r="L51" s="2"/>
      <c r="M51" s="2">
        <v>14</v>
      </c>
      <c r="N51" s="2">
        <v>22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4</v>
      </c>
      <c r="Z51" s="2"/>
      <c r="AB51" s="184" t="str">
        <f t="shared" si="35"/>
        <v>-</v>
      </c>
      <c r="AC51" s="184" t="str">
        <f t="shared" si="35"/>
        <v>-</v>
      </c>
      <c r="AD51" s="184" t="str">
        <f t="shared" si="35"/>
        <v>-</v>
      </c>
      <c r="AE51" s="184" t="str">
        <f t="shared" si="35"/>
        <v>-</v>
      </c>
      <c r="AF51" s="184" t="str">
        <f t="shared" si="35"/>
        <v>-</v>
      </c>
      <c r="AG51" s="184" t="str">
        <f t="shared" si="35"/>
        <v>-</v>
      </c>
      <c r="AH51" s="184" t="str">
        <f t="shared" si="35"/>
        <v>-</v>
      </c>
      <c r="AI51" s="184" t="str">
        <f t="shared" si="35"/>
        <v>-</v>
      </c>
      <c r="AJ51" s="184" t="str">
        <f t="shared" si="35"/>
        <v>-</v>
      </c>
      <c r="AK51" s="184" t="str">
        <f t="shared" si="35"/>
        <v>-</v>
      </c>
      <c r="AL51" s="184" t="str">
        <f t="shared" si="35"/>
        <v>-</v>
      </c>
      <c r="AM51" s="184" t="str">
        <f t="shared" si="35"/>
        <v>-</v>
      </c>
      <c r="AO51" s="183" t="str">
        <f t="shared" si="36"/>
        <v>-</v>
      </c>
      <c r="AP51" s="183" t="str">
        <f t="shared" si="36"/>
        <v>-</v>
      </c>
      <c r="AQ51" s="183" t="str">
        <f t="shared" si="36"/>
        <v>-</v>
      </c>
      <c r="AR51" s="183" t="str">
        <f t="shared" si="36"/>
        <v>-</v>
      </c>
      <c r="AS51" s="183" t="str">
        <f t="shared" si="36"/>
        <v>-</v>
      </c>
      <c r="AT51" s="183" t="str">
        <f t="shared" si="36"/>
        <v>-</v>
      </c>
      <c r="AU51" s="183" t="str">
        <f t="shared" si="36"/>
        <v>-</v>
      </c>
      <c r="AV51" s="183" t="str">
        <f t="shared" si="36"/>
        <v>-</v>
      </c>
      <c r="AW51" s="183" t="str">
        <f t="shared" si="36"/>
        <v>-</v>
      </c>
      <c r="AX51" s="183" t="str">
        <f t="shared" si="36"/>
        <v>-</v>
      </c>
      <c r="AY51" s="183">
        <f t="shared" si="36"/>
        <v>1</v>
      </c>
      <c r="AZ51" s="183" t="str">
        <f t="shared" si="36"/>
        <v>-</v>
      </c>
      <c r="BB51" s="183" t="str">
        <f t="shared" si="37"/>
        <v>-</v>
      </c>
      <c r="BC51" s="183" t="str">
        <f t="shared" si="37"/>
        <v>-</v>
      </c>
      <c r="BD51" s="183" t="str">
        <f t="shared" si="37"/>
        <v>-</v>
      </c>
      <c r="BE51" s="183" t="str">
        <f t="shared" si="37"/>
        <v>-</v>
      </c>
      <c r="BF51" s="183" t="str">
        <f t="shared" si="37"/>
        <v>-</v>
      </c>
      <c r="BG51" s="183" t="str">
        <f t="shared" si="37"/>
        <v>-</v>
      </c>
      <c r="BH51" s="183" t="str">
        <f t="shared" si="37"/>
        <v>-</v>
      </c>
      <c r="BI51" s="183" t="str">
        <f t="shared" si="37"/>
        <v>-</v>
      </c>
      <c r="BJ51" s="183" t="str">
        <f t="shared" si="37"/>
        <v>-</v>
      </c>
      <c r="BK51" s="183" t="str">
        <f t="shared" si="37"/>
        <v>-</v>
      </c>
      <c r="BL51" s="183" t="str">
        <f t="shared" si="37"/>
        <v>-</v>
      </c>
      <c r="BM51" s="183" t="str">
        <f t="shared" si="37"/>
        <v>-</v>
      </c>
      <c r="BO51" s="183" t="str">
        <f t="shared" si="38"/>
        <v>-</v>
      </c>
      <c r="BP51" s="183" t="str">
        <f t="shared" si="38"/>
        <v>-</v>
      </c>
      <c r="BQ51" s="183" t="str">
        <f t="shared" si="38"/>
        <v>-</v>
      </c>
      <c r="BR51" s="183" t="str">
        <f t="shared" si="38"/>
        <v>-</v>
      </c>
      <c r="BS51" s="183" t="str">
        <f t="shared" si="38"/>
        <v>-</v>
      </c>
      <c r="BT51" s="183" t="str">
        <f t="shared" si="38"/>
        <v>-</v>
      </c>
      <c r="BU51" s="183" t="str">
        <f t="shared" si="38"/>
        <v>-</v>
      </c>
      <c r="BV51" s="183" t="str">
        <f t="shared" si="38"/>
        <v>-</v>
      </c>
      <c r="BW51" s="183" t="str">
        <f t="shared" si="38"/>
        <v>-</v>
      </c>
      <c r="BX51" s="183" t="str">
        <f t="shared" si="38"/>
        <v>-</v>
      </c>
      <c r="BY51" s="183" t="str">
        <f t="shared" si="38"/>
        <v>-</v>
      </c>
      <c r="BZ51" s="183" t="str">
        <f t="shared" si="38"/>
        <v>-</v>
      </c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</row>
    <row r="52" spans="1:91" ht="12.75">
      <c r="A52" s="17">
        <v>20</v>
      </c>
      <c r="B52" s="2" t="s">
        <v>77</v>
      </c>
      <c r="C52" s="172"/>
      <c r="D52" s="172">
        <v>12</v>
      </c>
      <c r="E52" s="172"/>
      <c r="F52" s="172"/>
      <c r="G52" s="172"/>
      <c r="H52" s="176">
        <f t="shared" si="25"/>
        <v>40.74074074074074</v>
      </c>
      <c r="I52" s="2">
        <f t="shared" si="34"/>
        <v>54</v>
      </c>
      <c r="J52" s="2">
        <f t="shared" si="29"/>
        <v>22</v>
      </c>
      <c r="K52" s="2">
        <v>22</v>
      </c>
      <c r="L52" s="2"/>
      <c r="M52" s="2"/>
      <c r="N52" s="2">
        <v>32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</v>
      </c>
      <c r="AB52" s="184" t="str">
        <f t="shared" si="35"/>
        <v>-</v>
      </c>
      <c r="AC52" s="184" t="str">
        <f t="shared" si="35"/>
        <v>-</v>
      </c>
      <c r="AD52" s="184" t="str">
        <f t="shared" si="35"/>
        <v>-</v>
      </c>
      <c r="AE52" s="184" t="str">
        <f t="shared" si="35"/>
        <v>-</v>
      </c>
      <c r="AF52" s="184" t="str">
        <f t="shared" si="35"/>
        <v>-</v>
      </c>
      <c r="AG52" s="184" t="str">
        <f t="shared" si="35"/>
        <v>-</v>
      </c>
      <c r="AH52" s="184" t="str">
        <f t="shared" si="35"/>
        <v>-</v>
      </c>
      <c r="AI52" s="184" t="str">
        <f t="shared" si="35"/>
        <v>-</v>
      </c>
      <c r="AJ52" s="184" t="str">
        <f t="shared" si="35"/>
        <v>-</v>
      </c>
      <c r="AK52" s="184" t="str">
        <f t="shared" si="35"/>
        <v>-</v>
      </c>
      <c r="AL52" s="184" t="str">
        <f t="shared" si="35"/>
        <v>-</v>
      </c>
      <c r="AM52" s="184" t="str">
        <f t="shared" si="35"/>
        <v>-</v>
      </c>
      <c r="AO52" s="183" t="str">
        <f t="shared" si="36"/>
        <v>-</v>
      </c>
      <c r="AP52" s="183" t="str">
        <f t="shared" si="36"/>
        <v>-</v>
      </c>
      <c r="AQ52" s="183" t="str">
        <f t="shared" si="36"/>
        <v>-</v>
      </c>
      <c r="AR52" s="183" t="str">
        <f t="shared" si="36"/>
        <v>-</v>
      </c>
      <c r="AS52" s="183" t="str">
        <f t="shared" si="36"/>
        <v>-</v>
      </c>
      <c r="AT52" s="183" t="str">
        <f t="shared" si="36"/>
        <v>-</v>
      </c>
      <c r="AU52" s="183" t="str">
        <f t="shared" si="36"/>
        <v>-</v>
      </c>
      <c r="AV52" s="183" t="str">
        <f t="shared" si="36"/>
        <v>-</v>
      </c>
      <c r="AW52" s="183" t="str">
        <f t="shared" si="36"/>
        <v>-</v>
      </c>
      <c r="AX52" s="183" t="str">
        <f t="shared" si="36"/>
        <v>-</v>
      </c>
      <c r="AY52" s="183" t="str">
        <f t="shared" si="36"/>
        <v>-</v>
      </c>
      <c r="AZ52" s="183">
        <f t="shared" si="36"/>
        <v>1</v>
      </c>
      <c r="BB52" s="183" t="str">
        <f t="shared" si="37"/>
        <v>-</v>
      </c>
      <c r="BC52" s="183" t="str">
        <f t="shared" si="37"/>
        <v>-</v>
      </c>
      <c r="BD52" s="183" t="str">
        <f t="shared" si="37"/>
        <v>-</v>
      </c>
      <c r="BE52" s="183" t="str">
        <f t="shared" si="37"/>
        <v>-</v>
      </c>
      <c r="BF52" s="183" t="str">
        <f t="shared" si="37"/>
        <v>-</v>
      </c>
      <c r="BG52" s="183" t="str">
        <f t="shared" si="37"/>
        <v>-</v>
      </c>
      <c r="BH52" s="183" t="str">
        <f t="shared" si="37"/>
        <v>-</v>
      </c>
      <c r="BI52" s="183" t="str">
        <f t="shared" si="37"/>
        <v>-</v>
      </c>
      <c r="BJ52" s="183" t="str">
        <f t="shared" si="37"/>
        <v>-</v>
      </c>
      <c r="BK52" s="183" t="str">
        <f t="shared" si="37"/>
        <v>-</v>
      </c>
      <c r="BL52" s="183" t="str">
        <f t="shared" si="37"/>
        <v>-</v>
      </c>
      <c r="BM52" s="183" t="str">
        <f t="shared" si="37"/>
        <v>-</v>
      </c>
      <c r="BO52" s="183" t="str">
        <f t="shared" si="38"/>
        <v>-</v>
      </c>
      <c r="BP52" s="183" t="str">
        <f t="shared" si="38"/>
        <v>-</v>
      </c>
      <c r="BQ52" s="183" t="str">
        <f t="shared" si="38"/>
        <v>-</v>
      </c>
      <c r="BR52" s="183" t="str">
        <f t="shared" si="38"/>
        <v>-</v>
      </c>
      <c r="BS52" s="183" t="str">
        <f t="shared" si="38"/>
        <v>-</v>
      </c>
      <c r="BT52" s="183" t="str">
        <f t="shared" si="38"/>
        <v>-</v>
      </c>
      <c r="BU52" s="183" t="str">
        <f t="shared" si="38"/>
        <v>-</v>
      </c>
      <c r="BV52" s="183" t="str">
        <f t="shared" si="38"/>
        <v>-</v>
      </c>
      <c r="BW52" s="183" t="str">
        <f t="shared" si="38"/>
        <v>-</v>
      </c>
      <c r="BX52" s="183" t="str">
        <f t="shared" si="38"/>
        <v>-</v>
      </c>
      <c r="BY52" s="183" t="str">
        <f t="shared" si="38"/>
        <v>-</v>
      </c>
      <c r="BZ52" s="183" t="str">
        <f t="shared" si="38"/>
        <v>-</v>
      </c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</row>
    <row r="53" spans="1:91" ht="12.75">
      <c r="A53" s="17">
        <v>21</v>
      </c>
      <c r="B53" s="61" t="s">
        <v>78</v>
      </c>
      <c r="C53" s="172"/>
      <c r="D53" s="172">
        <v>10</v>
      </c>
      <c r="E53" s="172"/>
      <c r="F53" s="172"/>
      <c r="G53" s="172"/>
      <c r="H53" s="176">
        <f t="shared" si="25"/>
        <v>51.85185185185185</v>
      </c>
      <c r="I53" s="2">
        <f t="shared" si="34"/>
        <v>54</v>
      </c>
      <c r="J53" s="2">
        <f t="shared" si="29"/>
        <v>28</v>
      </c>
      <c r="K53" s="2">
        <v>16</v>
      </c>
      <c r="L53" s="2">
        <v>12</v>
      </c>
      <c r="M53" s="2"/>
      <c r="N53" s="2">
        <v>26</v>
      </c>
      <c r="O53" s="2"/>
      <c r="P53" s="2"/>
      <c r="Q53" s="2"/>
      <c r="R53" s="2"/>
      <c r="S53" s="2"/>
      <c r="T53" s="2"/>
      <c r="U53" s="2"/>
      <c r="V53" s="2"/>
      <c r="W53" s="2"/>
      <c r="X53" s="2">
        <v>2</v>
      </c>
      <c r="Y53" s="2"/>
      <c r="Z53" s="2"/>
      <c r="AB53" s="184" t="str">
        <f t="shared" si="35"/>
        <v>-</v>
      </c>
      <c r="AC53" s="184" t="str">
        <f t="shared" si="35"/>
        <v>-</v>
      </c>
      <c r="AD53" s="184" t="str">
        <f t="shared" si="35"/>
        <v>-</v>
      </c>
      <c r="AE53" s="184" t="str">
        <f t="shared" si="35"/>
        <v>-</v>
      </c>
      <c r="AF53" s="184" t="str">
        <f t="shared" si="35"/>
        <v>-</v>
      </c>
      <c r="AG53" s="184" t="str">
        <f t="shared" si="35"/>
        <v>-</v>
      </c>
      <c r="AH53" s="184" t="str">
        <f t="shared" si="35"/>
        <v>-</v>
      </c>
      <c r="AI53" s="184" t="str">
        <f t="shared" si="35"/>
        <v>-</v>
      </c>
      <c r="AJ53" s="184" t="str">
        <f t="shared" si="35"/>
        <v>-</v>
      </c>
      <c r="AK53" s="184" t="str">
        <f t="shared" si="35"/>
        <v>-</v>
      </c>
      <c r="AL53" s="184" t="str">
        <f t="shared" si="35"/>
        <v>-</v>
      </c>
      <c r="AM53" s="184" t="str">
        <f t="shared" si="35"/>
        <v>-</v>
      </c>
      <c r="AO53" s="183" t="str">
        <f t="shared" si="36"/>
        <v>-</v>
      </c>
      <c r="AP53" s="183" t="str">
        <f t="shared" si="36"/>
        <v>-</v>
      </c>
      <c r="AQ53" s="183" t="str">
        <f t="shared" si="36"/>
        <v>-</v>
      </c>
      <c r="AR53" s="183" t="str">
        <f t="shared" si="36"/>
        <v>-</v>
      </c>
      <c r="AS53" s="183" t="str">
        <f t="shared" si="36"/>
        <v>-</v>
      </c>
      <c r="AT53" s="183" t="str">
        <f t="shared" si="36"/>
        <v>-</v>
      </c>
      <c r="AU53" s="183" t="str">
        <f t="shared" si="36"/>
        <v>-</v>
      </c>
      <c r="AV53" s="183" t="str">
        <f t="shared" si="36"/>
        <v>-</v>
      </c>
      <c r="AW53" s="183" t="str">
        <f t="shared" si="36"/>
        <v>-</v>
      </c>
      <c r="AX53" s="183">
        <f t="shared" si="36"/>
        <v>1</v>
      </c>
      <c r="AY53" s="183" t="str">
        <f t="shared" si="36"/>
        <v>-</v>
      </c>
      <c r="AZ53" s="183" t="str">
        <f t="shared" si="36"/>
        <v>-</v>
      </c>
      <c r="BB53" s="183" t="str">
        <f t="shared" si="37"/>
        <v>-</v>
      </c>
      <c r="BC53" s="183" t="str">
        <f t="shared" si="37"/>
        <v>-</v>
      </c>
      <c r="BD53" s="183" t="str">
        <f t="shared" si="37"/>
        <v>-</v>
      </c>
      <c r="BE53" s="183" t="str">
        <f t="shared" si="37"/>
        <v>-</v>
      </c>
      <c r="BF53" s="183" t="str">
        <f t="shared" si="37"/>
        <v>-</v>
      </c>
      <c r="BG53" s="183" t="str">
        <f t="shared" si="37"/>
        <v>-</v>
      </c>
      <c r="BH53" s="183" t="str">
        <f t="shared" si="37"/>
        <v>-</v>
      </c>
      <c r="BI53" s="183" t="str">
        <f t="shared" si="37"/>
        <v>-</v>
      </c>
      <c r="BJ53" s="183" t="str">
        <f t="shared" si="37"/>
        <v>-</v>
      </c>
      <c r="BK53" s="183" t="str">
        <f t="shared" si="37"/>
        <v>-</v>
      </c>
      <c r="BL53" s="183" t="str">
        <f t="shared" si="37"/>
        <v>-</v>
      </c>
      <c r="BM53" s="183" t="str">
        <f t="shared" si="37"/>
        <v>-</v>
      </c>
      <c r="BO53" s="183" t="str">
        <f t="shared" si="38"/>
        <v>-</v>
      </c>
      <c r="BP53" s="183" t="str">
        <f t="shared" si="38"/>
        <v>-</v>
      </c>
      <c r="BQ53" s="183" t="str">
        <f t="shared" si="38"/>
        <v>-</v>
      </c>
      <c r="BR53" s="183" t="str">
        <f t="shared" si="38"/>
        <v>-</v>
      </c>
      <c r="BS53" s="183" t="str">
        <f t="shared" si="38"/>
        <v>-</v>
      </c>
      <c r="BT53" s="183" t="str">
        <f t="shared" si="38"/>
        <v>-</v>
      </c>
      <c r="BU53" s="183" t="str">
        <f t="shared" si="38"/>
        <v>-</v>
      </c>
      <c r="BV53" s="183" t="str">
        <f t="shared" si="38"/>
        <v>-</v>
      </c>
      <c r="BW53" s="183" t="str">
        <f t="shared" si="38"/>
        <v>-</v>
      </c>
      <c r="BX53" s="183" t="str">
        <f t="shared" si="38"/>
        <v>-</v>
      </c>
      <c r="BY53" s="183" t="str">
        <f t="shared" si="38"/>
        <v>-</v>
      </c>
      <c r="BZ53" s="183" t="str">
        <f t="shared" si="38"/>
        <v>-</v>
      </c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</row>
    <row r="54" spans="1:91" ht="12.75">
      <c r="A54" s="17">
        <v>22</v>
      </c>
      <c r="B54" s="2" t="s">
        <v>79</v>
      </c>
      <c r="C54" s="172"/>
      <c r="D54" s="172">
        <v>8</v>
      </c>
      <c r="E54" s="172"/>
      <c r="F54" s="172">
        <v>8</v>
      </c>
      <c r="G54" s="172"/>
      <c r="H54" s="176">
        <f t="shared" si="25"/>
        <v>59.25925925925925</v>
      </c>
      <c r="I54" s="2">
        <f t="shared" si="34"/>
        <v>54</v>
      </c>
      <c r="J54" s="2">
        <f t="shared" si="29"/>
        <v>32</v>
      </c>
      <c r="K54" s="2">
        <v>18</v>
      </c>
      <c r="L54" s="2"/>
      <c r="M54" s="2">
        <v>14</v>
      </c>
      <c r="N54" s="2">
        <v>22</v>
      </c>
      <c r="O54" s="2"/>
      <c r="P54" s="2"/>
      <c r="Q54" s="2"/>
      <c r="R54" s="2"/>
      <c r="S54" s="2"/>
      <c r="T54" s="2"/>
      <c r="U54" s="2"/>
      <c r="V54" s="2">
        <v>4</v>
      </c>
      <c r="W54" s="2"/>
      <c r="X54" s="2"/>
      <c r="Y54" s="2"/>
      <c r="Z54" s="2"/>
      <c r="AB54" s="184" t="str">
        <f t="shared" si="35"/>
        <v>-</v>
      </c>
      <c r="AC54" s="184" t="str">
        <f t="shared" si="35"/>
        <v>-</v>
      </c>
      <c r="AD54" s="184" t="str">
        <f t="shared" si="35"/>
        <v>-</v>
      </c>
      <c r="AE54" s="184" t="str">
        <f t="shared" si="35"/>
        <v>-</v>
      </c>
      <c r="AF54" s="184" t="str">
        <f t="shared" si="35"/>
        <v>-</v>
      </c>
      <c r="AG54" s="184" t="str">
        <f t="shared" si="35"/>
        <v>-</v>
      </c>
      <c r="AH54" s="184" t="str">
        <f t="shared" si="35"/>
        <v>-</v>
      </c>
      <c r="AI54" s="184" t="str">
        <f t="shared" si="35"/>
        <v>-</v>
      </c>
      <c r="AJ54" s="184" t="str">
        <f t="shared" si="35"/>
        <v>-</v>
      </c>
      <c r="AK54" s="184" t="str">
        <f t="shared" si="35"/>
        <v>-</v>
      </c>
      <c r="AL54" s="184" t="str">
        <f t="shared" si="35"/>
        <v>-</v>
      </c>
      <c r="AM54" s="184" t="str">
        <f t="shared" si="35"/>
        <v>-</v>
      </c>
      <c r="AO54" s="183" t="str">
        <f t="shared" si="36"/>
        <v>-</v>
      </c>
      <c r="AP54" s="183" t="str">
        <f t="shared" si="36"/>
        <v>-</v>
      </c>
      <c r="AQ54" s="183" t="str">
        <f t="shared" si="36"/>
        <v>-</v>
      </c>
      <c r="AR54" s="183" t="str">
        <f t="shared" si="36"/>
        <v>-</v>
      </c>
      <c r="AS54" s="183" t="str">
        <f t="shared" si="36"/>
        <v>-</v>
      </c>
      <c r="AT54" s="183" t="str">
        <f t="shared" si="36"/>
        <v>-</v>
      </c>
      <c r="AU54" s="183" t="str">
        <f t="shared" si="36"/>
        <v>-</v>
      </c>
      <c r="AV54" s="183">
        <f t="shared" si="36"/>
        <v>1</v>
      </c>
      <c r="AW54" s="183" t="str">
        <f t="shared" si="36"/>
        <v>-</v>
      </c>
      <c r="AX54" s="183" t="str">
        <f t="shared" si="36"/>
        <v>-</v>
      </c>
      <c r="AY54" s="183" t="str">
        <f t="shared" si="36"/>
        <v>-</v>
      </c>
      <c r="AZ54" s="183" t="str">
        <f t="shared" si="36"/>
        <v>-</v>
      </c>
      <c r="BB54" s="183" t="str">
        <f t="shared" si="37"/>
        <v>-</v>
      </c>
      <c r="BC54" s="183" t="str">
        <f t="shared" si="37"/>
        <v>-</v>
      </c>
      <c r="BD54" s="183" t="str">
        <f t="shared" si="37"/>
        <v>-</v>
      </c>
      <c r="BE54" s="183" t="str">
        <f t="shared" si="37"/>
        <v>-</v>
      </c>
      <c r="BF54" s="183" t="str">
        <f t="shared" si="37"/>
        <v>-</v>
      </c>
      <c r="BG54" s="183" t="str">
        <f t="shared" si="37"/>
        <v>-</v>
      </c>
      <c r="BH54" s="183" t="str">
        <f t="shared" si="37"/>
        <v>-</v>
      </c>
      <c r="BI54" s="183" t="str">
        <f t="shared" si="37"/>
        <v>-</v>
      </c>
      <c r="BJ54" s="183" t="str">
        <f t="shared" si="37"/>
        <v>-</v>
      </c>
      <c r="BK54" s="183" t="str">
        <f t="shared" si="37"/>
        <v>-</v>
      </c>
      <c r="BL54" s="183" t="str">
        <f t="shared" si="37"/>
        <v>-</v>
      </c>
      <c r="BM54" s="183" t="str">
        <f t="shared" si="37"/>
        <v>-</v>
      </c>
      <c r="BO54" s="183" t="str">
        <f t="shared" si="38"/>
        <v>-</v>
      </c>
      <c r="BP54" s="183" t="str">
        <f t="shared" si="38"/>
        <v>-</v>
      </c>
      <c r="BQ54" s="183" t="str">
        <f t="shared" si="38"/>
        <v>-</v>
      </c>
      <c r="BR54" s="183" t="str">
        <f t="shared" si="38"/>
        <v>-</v>
      </c>
      <c r="BS54" s="183" t="str">
        <f t="shared" si="38"/>
        <v>-</v>
      </c>
      <c r="BT54" s="183" t="str">
        <f t="shared" si="38"/>
        <v>-</v>
      </c>
      <c r="BU54" s="183" t="str">
        <f t="shared" si="38"/>
        <v>-</v>
      </c>
      <c r="BV54" s="183">
        <f t="shared" si="38"/>
        <v>1</v>
      </c>
      <c r="BW54" s="183" t="str">
        <f t="shared" si="38"/>
        <v>-</v>
      </c>
      <c r="BX54" s="183" t="str">
        <f t="shared" si="38"/>
        <v>-</v>
      </c>
      <c r="BY54" s="183" t="str">
        <f t="shared" si="38"/>
        <v>-</v>
      </c>
      <c r="BZ54" s="183" t="str">
        <f t="shared" si="38"/>
        <v>-</v>
      </c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</row>
    <row r="55" spans="1:91" ht="12.75">
      <c r="A55" s="17">
        <v>23</v>
      </c>
      <c r="B55" s="2" t="s">
        <v>80</v>
      </c>
      <c r="C55" s="172"/>
      <c r="D55" s="172">
        <v>9</v>
      </c>
      <c r="E55" s="172"/>
      <c r="F55" s="172">
        <v>9</v>
      </c>
      <c r="G55" s="172"/>
      <c r="H55" s="176">
        <f t="shared" si="25"/>
        <v>66.66666666666666</v>
      </c>
      <c r="I55" s="2">
        <f t="shared" si="34"/>
        <v>54</v>
      </c>
      <c r="J55" s="2">
        <f t="shared" si="29"/>
        <v>36</v>
      </c>
      <c r="K55" s="2">
        <v>24</v>
      </c>
      <c r="L55" s="2"/>
      <c r="M55" s="2">
        <v>12</v>
      </c>
      <c r="N55" s="2">
        <v>18</v>
      </c>
      <c r="O55" s="2"/>
      <c r="P55" s="2"/>
      <c r="Q55" s="2"/>
      <c r="R55" s="2"/>
      <c r="S55" s="2"/>
      <c r="T55" s="2"/>
      <c r="U55" s="2"/>
      <c r="V55" s="2"/>
      <c r="W55" s="2">
        <v>3</v>
      </c>
      <c r="X55" s="2"/>
      <c r="Y55" s="2"/>
      <c r="Z55" s="2"/>
      <c r="AB55" s="184" t="str">
        <f t="shared" si="35"/>
        <v>-</v>
      </c>
      <c r="AC55" s="184" t="str">
        <f t="shared" si="35"/>
        <v>-</v>
      </c>
      <c r="AD55" s="184" t="str">
        <f t="shared" si="35"/>
        <v>-</v>
      </c>
      <c r="AE55" s="184" t="str">
        <f t="shared" si="35"/>
        <v>-</v>
      </c>
      <c r="AF55" s="184" t="str">
        <f t="shared" si="35"/>
        <v>-</v>
      </c>
      <c r="AG55" s="184" t="str">
        <f t="shared" si="35"/>
        <v>-</v>
      </c>
      <c r="AH55" s="184" t="str">
        <f t="shared" si="35"/>
        <v>-</v>
      </c>
      <c r="AI55" s="184" t="str">
        <f t="shared" si="35"/>
        <v>-</v>
      </c>
      <c r="AJ55" s="184" t="str">
        <f t="shared" si="35"/>
        <v>-</v>
      </c>
      <c r="AK55" s="184" t="str">
        <f t="shared" si="35"/>
        <v>-</v>
      </c>
      <c r="AL55" s="184" t="str">
        <f t="shared" si="35"/>
        <v>-</v>
      </c>
      <c r="AM55" s="184" t="str">
        <f t="shared" si="35"/>
        <v>-</v>
      </c>
      <c r="AO55" s="183" t="str">
        <f t="shared" si="36"/>
        <v>-</v>
      </c>
      <c r="AP55" s="183" t="str">
        <f t="shared" si="36"/>
        <v>-</v>
      </c>
      <c r="AQ55" s="183" t="str">
        <f t="shared" si="36"/>
        <v>-</v>
      </c>
      <c r="AR55" s="183" t="str">
        <f t="shared" si="36"/>
        <v>-</v>
      </c>
      <c r="AS55" s="183" t="str">
        <f t="shared" si="36"/>
        <v>-</v>
      </c>
      <c r="AT55" s="183" t="str">
        <f t="shared" si="36"/>
        <v>-</v>
      </c>
      <c r="AU55" s="183" t="str">
        <f t="shared" si="36"/>
        <v>-</v>
      </c>
      <c r="AV55" s="183" t="str">
        <f t="shared" si="36"/>
        <v>-</v>
      </c>
      <c r="AW55" s="183">
        <f t="shared" si="36"/>
        <v>1</v>
      </c>
      <c r="AX55" s="183" t="str">
        <f t="shared" si="36"/>
        <v>-</v>
      </c>
      <c r="AY55" s="183" t="str">
        <f t="shared" si="36"/>
        <v>-</v>
      </c>
      <c r="AZ55" s="183" t="str">
        <f t="shared" si="36"/>
        <v>-</v>
      </c>
      <c r="BB55" s="183" t="str">
        <f t="shared" si="37"/>
        <v>-</v>
      </c>
      <c r="BC55" s="183" t="str">
        <f t="shared" si="37"/>
        <v>-</v>
      </c>
      <c r="BD55" s="183" t="str">
        <f t="shared" si="37"/>
        <v>-</v>
      </c>
      <c r="BE55" s="183" t="str">
        <f t="shared" si="37"/>
        <v>-</v>
      </c>
      <c r="BF55" s="183" t="str">
        <f t="shared" si="37"/>
        <v>-</v>
      </c>
      <c r="BG55" s="183" t="str">
        <f t="shared" si="37"/>
        <v>-</v>
      </c>
      <c r="BH55" s="183" t="str">
        <f t="shared" si="37"/>
        <v>-</v>
      </c>
      <c r="BI55" s="183" t="str">
        <f t="shared" si="37"/>
        <v>-</v>
      </c>
      <c r="BJ55" s="183" t="str">
        <f t="shared" si="37"/>
        <v>-</v>
      </c>
      <c r="BK55" s="183" t="str">
        <f t="shared" si="37"/>
        <v>-</v>
      </c>
      <c r="BL55" s="183" t="str">
        <f t="shared" si="37"/>
        <v>-</v>
      </c>
      <c r="BM55" s="183" t="str">
        <f t="shared" si="37"/>
        <v>-</v>
      </c>
      <c r="BO55" s="183" t="str">
        <f t="shared" si="38"/>
        <v>-</v>
      </c>
      <c r="BP55" s="183" t="str">
        <f t="shared" si="38"/>
        <v>-</v>
      </c>
      <c r="BQ55" s="183" t="str">
        <f t="shared" si="38"/>
        <v>-</v>
      </c>
      <c r="BR55" s="183" t="str">
        <f t="shared" si="38"/>
        <v>-</v>
      </c>
      <c r="BS55" s="183" t="str">
        <f t="shared" si="38"/>
        <v>-</v>
      </c>
      <c r="BT55" s="183" t="str">
        <f t="shared" si="38"/>
        <v>-</v>
      </c>
      <c r="BU55" s="183" t="str">
        <f t="shared" si="38"/>
        <v>-</v>
      </c>
      <c r="BV55" s="183" t="str">
        <f t="shared" si="38"/>
        <v>-</v>
      </c>
      <c r="BW55" s="183">
        <f t="shared" si="38"/>
        <v>1</v>
      </c>
      <c r="BX55" s="183" t="str">
        <f t="shared" si="38"/>
        <v>-</v>
      </c>
      <c r="BY55" s="183" t="str">
        <f t="shared" si="38"/>
        <v>-</v>
      </c>
      <c r="BZ55" s="183" t="str">
        <f t="shared" si="38"/>
        <v>-</v>
      </c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</row>
    <row r="56" spans="1:91" ht="12.75">
      <c r="A56" s="1">
        <v>4</v>
      </c>
      <c r="B56" s="1" t="s">
        <v>81</v>
      </c>
      <c r="C56" s="1"/>
      <c r="D56" s="1"/>
      <c r="E56" s="1"/>
      <c r="F56" s="1"/>
      <c r="G56" s="1"/>
      <c r="H56" s="175">
        <f t="shared" si="25"/>
        <v>55.938697318007655</v>
      </c>
      <c r="I56" s="1">
        <f aca="true" t="shared" si="39" ref="I56:Z56">SUM(I57:I64)</f>
        <v>783</v>
      </c>
      <c r="J56" s="1">
        <f t="shared" si="39"/>
        <v>438</v>
      </c>
      <c r="K56" s="1">
        <f t="shared" si="39"/>
        <v>248</v>
      </c>
      <c r="L56" s="1">
        <f t="shared" si="39"/>
        <v>50</v>
      </c>
      <c r="M56" s="1">
        <f t="shared" si="39"/>
        <v>140</v>
      </c>
      <c r="N56" s="1">
        <f t="shared" si="39"/>
        <v>345</v>
      </c>
      <c r="O56" s="1">
        <f t="shared" si="39"/>
        <v>0</v>
      </c>
      <c r="P56" s="1">
        <f t="shared" si="39"/>
        <v>0</v>
      </c>
      <c r="Q56" s="1">
        <f t="shared" si="39"/>
        <v>4</v>
      </c>
      <c r="R56" s="1">
        <f t="shared" si="39"/>
        <v>0</v>
      </c>
      <c r="S56" s="1">
        <f t="shared" si="39"/>
        <v>4</v>
      </c>
      <c r="T56" s="1">
        <f t="shared" si="39"/>
        <v>0</v>
      </c>
      <c r="U56" s="1">
        <f t="shared" si="39"/>
        <v>7</v>
      </c>
      <c r="V56" s="1">
        <f t="shared" si="39"/>
        <v>10</v>
      </c>
      <c r="W56" s="1">
        <f t="shared" si="39"/>
        <v>4</v>
      </c>
      <c r="X56" s="1">
        <f t="shared" si="39"/>
        <v>3</v>
      </c>
      <c r="Y56" s="1">
        <f t="shared" si="39"/>
        <v>3</v>
      </c>
      <c r="Z56" s="1">
        <f t="shared" si="39"/>
        <v>6</v>
      </c>
      <c r="AB56" s="185">
        <f aca="true" t="shared" si="40" ref="AB56:CM56">SUM(AB57:AB64)</f>
        <v>0</v>
      </c>
      <c r="AC56" s="185">
        <f t="shared" si="40"/>
        <v>0</v>
      </c>
      <c r="AD56" s="185">
        <f t="shared" si="40"/>
        <v>1</v>
      </c>
      <c r="AE56" s="185">
        <f t="shared" si="40"/>
        <v>0</v>
      </c>
      <c r="AF56" s="185">
        <f t="shared" si="40"/>
        <v>1</v>
      </c>
      <c r="AG56" s="185">
        <f t="shared" si="40"/>
        <v>0</v>
      </c>
      <c r="AH56" s="185">
        <f t="shared" si="40"/>
        <v>2</v>
      </c>
      <c r="AI56" s="185">
        <f t="shared" si="40"/>
        <v>1</v>
      </c>
      <c r="AJ56" s="185">
        <f t="shared" si="40"/>
        <v>1</v>
      </c>
      <c r="AK56" s="185">
        <f t="shared" si="40"/>
        <v>1</v>
      </c>
      <c r="AL56" s="185">
        <f t="shared" si="40"/>
        <v>0</v>
      </c>
      <c r="AM56" s="185">
        <f t="shared" si="40"/>
        <v>0</v>
      </c>
      <c r="AO56" s="185">
        <f t="shared" si="40"/>
        <v>0</v>
      </c>
      <c r="AP56" s="185">
        <f t="shared" si="40"/>
        <v>0</v>
      </c>
      <c r="AQ56" s="185">
        <f t="shared" si="40"/>
        <v>0</v>
      </c>
      <c r="AR56" s="185">
        <f t="shared" si="40"/>
        <v>0</v>
      </c>
      <c r="AS56" s="185">
        <f t="shared" si="40"/>
        <v>0</v>
      </c>
      <c r="AT56" s="185">
        <f t="shared" si="40"/>
        <v>0</v>
      </c>
      <c r="AU56" s="185">
        <f t="shared" si="40"/>
        <v>0</v>
      </c>
      <c r="AV56" s="185">
        <f t="shared" si="40"/>
        <v>0</v>
      </c>
      <c r="AW56" s="185">
        <f t="shared" si="40"/>
        <v>0</v>
      </c>
      <c r="AX56" s="185">
        <f t="shared" si="40"/>
        <v>0</v>
      </c>
      <c r="AY56" s="185">
        <f t="shared" si="40"/>
        <v>1</v>
      </c>
      <c r="AZ56" s="185">
        <f t="shared" si="40"/>
        <v>1</v>
      </c>
      <c r="BB56" s="185">
        <f t="shared" si="40"/>
        <v>0</v>
      </c>
      <c r="BC56" s="185">
        <f t="shared" si="40"/>
        <v>0</v>
      </c>
      <c r="BD56" s="185">
        <f t="shared" si="40"/>
        <v>0</v>
      </c>
      <c r="BE56" s="185">
        <f t="shared" si="40"/>
        <v>0</v>
      </c>
      <c r="BF56" s="185">
        <f t="shared" si="40"/>
        <v>0</v>
      </c>
      <c r="BG56" s="185">
        <f t="shared" si="40"/>
        <v>0</v>
      </c>
      <c r="BH56" s="185">
        <f t="shared" si="40"/>
        <v>0</v>
      </c>
      <c r="BI56" s="185">
        <f t="shared" si="40"/>
        <v>1</v>
      </c>
      <c r="BJ56" s="185">
        <f t="shared" si="40"/>
        <v>0</v>
      </c>
      <c r="BK56" s="185">
        <f t="shared" si="40"/>
        <v>0</v>
      </c>
      <c r="BL56" s="185">
        <f t="shared" si="40"/>
        <v>0</v>
      </c>
      <c r="BM56" s="185">
        <f t="shared" si="40"/>
        <v>0</v>
      </c>
      <c r="BO56" s="185">
        <f t="shared" si="40"/>
        <v>0</v>
      </c>
      <c r="BP56" s="185">
        <f t="shared" si="40"/>
        <v>0</v>
      </c>
      <c r="BQ56" s="185">
        <f t="shared" si="40"/>
        <v>0</v>
      </c>
      <c r="BR56" s="185">
        <f t="shared" si="40"/>
        <v>0</v>
      </c>
      <c r="BS56" s="185">
        <f t="shared" si="40"/>
        <v>0</v>
      </c>
      <c r="BT56" s="185">
        <f t="shared" si="40"/>
        <v>0</v>
      </c>
      <c r="BU56" s="185">
        <f t="shared" si="40"/>
        <v>0</v>
      </c>
      <c r="BV56" s="185">
        <f t="shared" si="40"/>
        <v>0</v>
      </c>
      <c r="BW56" s="185">
        <f t="shared" si="40"/>
        <v>0</v>
      </c>
      <c r="BX56" s="185">
        <f t="shared" si="40"/>
        <v>0</v>
      </c>
      <c r="BY56" s="185">
        <f t="shared" si="40"/>
        <v>0</v>
      </c>
      <c r="BZ56" s="185">
        <f t="shared" si="40"/>
        <v>1</v>
      </c>
      <c r="CB56" s="185">
        <f t="shared" si="40"/>
        <v>0</v>
      </c>
      <c r="CC56" s="185">
        <f t="shared" si="40"/>
        <v>0</v>
      </c>
      <c r="CD56" s="185">
        <f t="shared" si="40"/>
        <v>1</v>
      </c>
      <c r="CE56" s="185">
        <f t="shared" si="40"/>
        <v>0</v>
      </c>
      <c r="CF56" s="185">
        <f t="shared" si="40"/>
        <v>3</v>
      </c>
      <c r="CG56" s="185">
        <f t="shared" si="40"/>
        <v>0</v>
      </c>
      <c r="CH56" s="185">
        <f t="shared" si="40"/>
        <v>3</v>
      </c>
      <c r="CI56" s="185">
        <f t="shared" si="40"/>
        <v>1</v>
      </c>
      <c r="CJ56" s="185">
        <f t="shared" si="40"/>
        <v>2</v>
      </c>
      <c r="CK56" s="185">
        <f t="shared" si="40"/>
        <v>2</v>
      </c>
      <c r="CL56" s="185">
        <f t="shared" si="40"/>
        <v>0</v>
      </c>
      <c r="CM56" s="185">
        <f t="shared" si="40"/>
        <v>0</v>
      </c>
    </row>
    <row r="57" spans="1:91" ht="12.75">
      <c r="A57" s="56" t="s">
        <v>82</v>
      </c>
      <c r="B57" s="2" t="s">
        <v>224</v>
      </c>
      <c r="C57" s="172"/>
      <c r="D57" s="172">
        <v>11</v>
      </c>
      <c r="E57" s="172"/>
      <c r="F57" s="172"/>
      <c r="G57" s="172"/>
      <c r="H57" s="176">
        <f t="shared" si="25"/>
        <v>44.44444444444444</v>
      </c>
      <c r="I57" s="2">
        <f aca="true" t="shared" si="41" ref="I57:I64">J57+N57</f>
        <v>54</v>
      </c>
      <c r="J57" s="2">
        <f aca="true" t="shared" si="42" ref="J57:J64">O57*O$6+P57*P$6+Q57*Q$6+R57*R$6+S57*S$6+T57*T$6+U57*U$6+V57*V$6+W57*W$6+X57*X$6+Y57*Y$6+Z57*Z$6</f>
        <v>24</v>
      </c>
      <c r="K57" s="2">
        <v>12</v>
      </c>
      <c r="L57" s="2">
        <v>12</v>
      </c>
      <c r="M57" s="2"/>
      <c r="N57" s="2">
        <v>30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3</v>
      </c>
      <c r="Z57" s="2"/>
      <c r="AB57" s="184" t="str">
        <f aca="true" t="shared" si="43" ref="AB57:AM64">IF(ISERROR(SEARCH(AB$7,$C57,1)),"-",IF(COUNTIF($C57,AB$7)=1,1,IF(ISERROR(SEARCH(CONCATENATE(AB$7,","),$C57,1)),IF(ISERROR(SEARCH(CONCATENATE(",",AB$7),$C57,1)),"-",1),1)))</f>
        <v>-</v>
      </c>
      <c r="AC57" s="184" t="str">
        <f t="shared" si="43"/>
        <v>-</v>
      </c>
      <c r="AD57" s="184" t="str">
        <f t="shared" si="43"/>
        <v>-</v>
      </c>
      <c r="AE57" s="184" t="str">
        <f t="shared" si="43"/>
        <v>-</v>
      </c>
      <c r="AF57" s="184" t="str">
        <f t="shared" si="43"/>
        <v>-</v>
      </c>
      <c r="AG57" s="184" t="str">
        <f t="shared" si="43"/>
        <v>-</v>
      </c>
      <c r="AH57" s="184" t="str">
        <f t="shared" si="43"/>
        <v>-</v>
      </c>
      <c r="AI57" s="184" t="str">
        <f t="shared" si="43"/>
        <v>-</v>
      </c>
      <c r="AJ57" s="184" t="str">
        <f t="shared" si="43"/>
        <v>-</v>
      </c>
      <c r="AK57" s="184" t="str">
        <f t="shared" si="43"/>
        <v>-</v>
      </c>
      <c r="AL57" s="184" t="str">
        <f t="shared" si="43"/>
        <v>-</v>
      </c>
      <c r="AM57" s="184" t="str">
        <f t="shared" si="43"/>
        <v>-</v>
      </c>
      <c r="AO57" s="183" t="str">
        <f aca="true" t="shared" si="44" ref="AO57:AZ64">IF(ISERROR(SEARCH(AO$7,$D57,1)),"-",IF(COUNTIF($D57,AO$7)=1,1,IF(ISERROR(SEARCH(CONCATENATE(AO$7,","),$D57,1)),IF(ISERROR(SEARCH(CONCATENATE(",",AO$7),$D57,1)),"-",1),1)))</f>
        <v>-</v>
      </c>
      <c r="AP57" s="183" t="str">
        <f t="shared" si="44"/>
        <v>-</v>
      </c>
      <c r="AQ57" s="183" t="str">
        <f t="shared" si="44"/>
        <v>-</v>
      </c>
      <c r="AR57" s="183" t="str">
        <f t="shared" si="44"/>
        <v>-</v>
      </c>
      <c r="AS57" s="183" t="str">
        <f t="shared" si="44"/>
        <v>-</v>
      </c>
      <c r="AT57" s="183" t="str">
        <f t="shared" si="44"/>
        <v>-</v>
      </c>
      <c r="AU57" s="183" t="str">
        <f t="shared" si="44"/>
        <v>-</v>
      </c>
      <c r="AV57" s="183" t="str">
        <f t="shared" si="44"/>
        <v>-</v>
      </c>
      <c r="AW57" s="183" t="str">
        <f t="shared" si="44"/>
        <v>-</v>
      </c>
      <c r="AX57" s="183" t="str">
        <f t="shared" si="44"/>
        <v>-</v>
      </c>
      <c r="AY57" s="183">
        <f t="shared" si="44"/>
        <v>1</v>
      </c>
      <c r="AZ57" s="183" t="str">
        <f t="shared" si="44"/>
        <v>-</v>
      </c>
      <c r="BB57" s="183" t="str">
        <f aca="true" t="shared" si="45" ref="BB57:BM64">IF(ISERROR(SEARCH(BB$7,$E57,1)),"-",IF(COUNTIF($E57,BB$7)=1,1,IF(ISERROR(SEARCH(CONCATENATE(BB$7,","),$E57,1)),IF(ISERROR(SEARCH(CONCATENATE(",",BB$7),$E57,1)),"-",1),1)))</f>
        <v>-</v>
      </c>
      <c r="BC57" s="183" t="str">
        <f t="shared" si="45"/>
        <v>-</v>
      </c>
      <c r="BD57" s="183" t="str">
        <f t="shared" si="45"/>
        <v>-</v>
      </c>
      <c r="BE57" s="183" t="str">
        <f t="shared" si="45"/>
        <v>-</v>
      </c>
      <c r="BF57" s="183" t="str">
        <f t="shared" si="45"/>
        <v>-</v>
      </c>
      <c r="BG57" s="183" t="str">
        <f t="shared" si="45"/>
        <v>-</v>
      </c>
      <c r="BH57" s="183" t="str">
        <f t="shared" si="45"/>
        <v>-</v>
      </c>
      <c r="BI57" s="183" t="str">
        <f t="shared" si="45"/>
        <v>-</v>
      </c>
      <c r="BJ57" s="183" t="str">
        <f t="shared" si="45"/>
        <v>-</v>
      </c>
      <c r="BK57" s="183" t="str">
        <f t="shared" si="45"/>
        <v>-</v>
      </c>
      <c r="BL57" s="183" t="str">
        <f t="shared" si="45"/>
        <v>-</v>
      </c>
      <c r="BM57" s="183" t="str">
        <f t="shared" si="45"/>
        <v>-</v>
      </c>
      <c r="BO57" s="183" t="str">
        <f aca="true" t="shared" si="46" ref="BO57:BZ64">IF(ISERROR(SEARCH(BO$7,$F57,1)),"-",IF(COUNTIF($F57,BO$7)=1,1,IF(ISERROR(SEARCH(CONCATENATE(BO$7,","),$F57,1)),IF(ISERROR(SEARCH(CONCATENATE(",",BO$7),$F57,1)),"-",1),1)))</f>
        <v>-</v>
      </c>
      <c r="BP57" s="183" t="str">
        <f t="shared" si="46"/>
        <v>-</v>
      </c>
      <c r="BQ57" s="183" t="str">
        <f t="shared" si="46"/>
        <v>-</v>
      </c>
      <c r="BR57" s="183" t="str">
        <f t="shared" si="46"/>
        <v>-</v>
      </c>
      <c r="BS57" s="183" t="str">
        <f t="shared" si="46"/>
        <v>-</v>
      </c>
      <c r="BT57" s="183" t="str">
        <f t="shared" si="46"/>
        <v>-</v>
      </c>
      <c r="BU57" s="183" t="str">
        <f t="shared" si="46"/>
        <v>-</v>
      </c>
      <c r="BV57" s="183" t="str">
        <f t="shared" si="46"/>
        <v>-</v>
      </c>
      <c r="BW57" s="183" t="str">
        <f t="shared" si="46"/>
        <v>-</v>
      </c>
      <c r="BX57" s="183" t="str">
        <f t="shared" si="46"/>
        <v>-</v>
      </c>
      <c r="BY57" s="183" t="str">
        <f t="shared" si="46"/>
        <v>-</v>
      </c>
      <c r="BZ57" s="183" t="str">
        <f t="shared" si="46"/>
        <v>-</v>
      </c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</row>
    <row r="58" spans="1:91" ht="12.75">
      <c r="A58" s="56" t="s">
        <v>83</v>
      </c>
      <c r="B58" s="2" t="s">
        <v>84</v>
      </c>
      <c r="C58" s="172">
        <v>7</v>
      </c>
      <c r="D58" s="172"/>
      <c r="E58" s="172"/>
      <c r="F58" s="172"/>
      <c r="G58" s="190" t="s">
        <v>255</v>
      </c>
      <c r="H58" s="176">
        <f t="shared" si="25"/>
        <v>51.85185185185185</v>
      </c>
      <c r="I58" s="2">
        <f t="shared" si="41"/>
        <v>135</v>
      </c>
      <c r="J58" s="2">
        <f t="shared" si="42"/>
        <v>70</v>
      </c>
      <c r="K58" s="2">
        <v>30</v>
      </c>
      <c r="L58" s="2">
        <v>14</v>
      </c>
      <c r="M58" s="2">
        <v>26</v>
      </c>
      <c r="N58" s="2">
        <v>65</v>
      </c>
      <c r="O58" s="2"/>
      <c r="P58" s="2"/>
      <c r="Q58" s="2"/>
      <c r="R58" s="2"/>
      <c r="S58" s="2"/>
      <c r="T58" s="2"/>
      <c r="U58" s="2">
        <v>5</v>
      </c>
      <c r="V58" s="2"/>
      <c r="W58" s="2"/>
      <c r="X58" s="2"/>
      <c r="Y58" s="2"/>
      <c r="Z58" s="2"/>
      <c r="AB58" s="184" t="str">
        <f t="shared" si="43"/>
        <v>-</v>
      </c>
      <c r="AC58" s="184" t="str">
        <f t="shared" si="43"/>
        <v>-</v>
      </c>
      <c r="AD58" s="184" t="str">
        <f t="shared" si="43"/>
        <v>-</v>
      </c>
      <c r="AE58" s="184" t="str">
        <f t="shared" si="43"/>
        <v>-</v>
      </c>
      <c r="AF58" s="184" t="str">
        <f t="shared" si="43"/>
        <v>-</v>
      </c>
      <c r="AG58" s="184" t="str">
        <f t="shared" si="43"/>
        <v>-</v>
      </c>
      <c r="AH58" s="184">
        <f t="shared" si="43"/>
        <v>1</v>
      </c>
      <c r="AI58" s="184" t="str">
        <f t="shared" si="43"/>
        <v>-</v>
      </c>
      <c r="AJ58" s="184" t="str">
        <f t="shared" si="43"/>
        <v>-</v>
      </c>
      <c r="AK58" s="184" t="str">
        <f t="shared" si="43"/>
        <v>-</v>
      </c>
      <c r="AL58" s="184" t="str">
        <f t="shared" si="43"/>
        <v>-</v>
      </c>
      <c r="AM58" s="184" t="str">
        <f t="shared" si="43"/>
        <v>-</v>
      </c>
      <c r="AO58" s="183" t="str">
        <f t="shared" si="44"/>
        <v>-</v>
      </c>
      <c r="AP58" s="183" t="str">
        <f t="shared" si="44"/>
        <v>-</v>
      </c>
      <c r="AQ58" s="183" t="str">
        <f t="shared" si="44"/>
        <v>-</v>
      </c>
      <c r="AR58" s="183" t="str">
        <f t="shared" si="44"/>
        <v>-</v>
      </c>
      <c r="AS58" s="183" t="str">
        <f t="shared" si="44"/>
        <v>-</v>
      </c>
      <c r="AT58" s="183" t="str">
        <f t="shared" si="44"/>
        <v>-</v>
      </c>
      <c r="AU58" s="183" t="str">
        <f t="shared" si="44"/>
        <v>-</v>
      </c>
      <c r="AV58" s="183" t="str">
        <f t="shared" si="44"/>
        <v>-</v>
      </c>
      <c r="AW58" s="183" t="str">
        <f t="shared" si="44"/>
        <v>-</v>
      </c>
      <c r="AX58" s="183" t="str">
        <f t="shared" si="44"/>
        <v>-</v>
      </c>
      <c r="AY58" s="183" t="str">
        <f t="shared" si="44"/>
        <v>-</v>
      </c>
      <c r="AZ58" s="183" t="str">
        <f t="shared" si="44"/>
        <v>-</v>
      </c>
      <c r="BB58" s="183" t="str">
        <f t="shared" si="45"/>
        <v>-</v>
      </c>
      <c r="BC58" s="183" t="str">
        <f t="shared" si="45"/>
        <v>-</v>
      </c>
      <c r="BD58" s="183" t="str">
        <f t="shared" si="45"/>
        <v>-</v>
      </c>
      <c r="BE58" s="183" t="str">
        <f t="shared" si="45"/>
        <v>-</v>
      </c>
      <c r="BF58" s="183" t="str">
        <f t="shared" si="45"/>
        <v>-</v>
      </c>
      <c r="BG58" s="183" t="str">
        <f t="shared" si="45"/>
        <v>-</v>
      </c>
      <c r="BH58" s="183" t="str">
        <f t="shared" si="45"/>
        <v>-</v>
      </c>
      <c r="BI58" s="183" t="str">
        <f t="shared" si="45"/>
        <v>-</v>
      </c>
      <c r="BJ58" s="183" t="str">
        <f t="shared" si="45"/>
        <v>-</v>
      </c>
      <c r="BK58" s="183" t="str">
        <f t="shared" si="45"/>
        <v>-</v>
      </c>
      <c r="BL58" s="183" t="str">
        <f t="shared" si="45"/>
        <v>-</v>
      </c>
      <c r="BM58" s="183" t="str">
        <f t="shared" si="45"/>
        <v>-</v>
      </c>
      <c r="BO58" s="183" t="str">
        <f t="shared" si="46"/>
        <v>-</v>
      </c>
      <c r="BP58" s="183" t="str">
        <f t="shared" si="46"/>
        <v>-</v>
      </c>
      <c r="BQ58" s="183" t="str">
        <f t="shared" si="46"/>
        <v>-</v>
      </c>
      <c r="BR58" s="183" t="str">
        <f t="shared" si="46"/>
        <v>-</v>
      </c>
      <c r="BS58" s="183" t="str">
        <f t="shared" si="46"/>
        <v>-</v>
      </c>
      <c r="BT58" s="183" t="str">
        <f t="shared" si="46"/>
        <v>-</v>
      </c>
      <c r="BU58" s="183" t="str">
        <f t="shared" si="46"/>
        <v>-</v>
      </c>
      <c r="BV58" s="183" t="str">
        <f t="shared" si="46"/>
        <v>-</v>
      </c>
      <c r="BW58" s="183" t="str">
        <f t="shared" si="46"/>
        <v>-</v>
      </c>
      <c r="BX58" s="183" t="str">
        <f t="shared" si="46"/>
        <v>-</v>
      </c>
      <c r="BY58" s="183" t="str">
        <f t="shared" si="46"/>
        <v>-</v>
      </c>
      <c r="BZ58" s="183" t="str">
        <f t="shared" si="46"/>
        <v>-</v>
      </c>
      <c r="CB58" s="183"/>
      <c r="CC58" s="183"/>
      <c r="CD58" s="183"/>
      <c r="CE58" s="183"/>
      <c r="CF58" s="183"/>
      <c r="CG58" s="183"/>
      <c r="CH58" s="183">
        <v>3</v>
      </c>
      <c r="CI58" s="183"/>
      <c r="CJ58" s="183"/>
      <c r="CK58" s="183"/>
      <c r="CL58" s="183"/>
      <c r="CM58" s="183"/>
    </row>
    <row r="59" spans="1:91" ht="12.75">
      <c r="A59" s="56" t="s">
        <v>85</v>
      </c>
      <c r="B59" s="2" t="s">
        <v>86</v>
      </c>
      <c r="C59" s="172">
        <v>5</v>
      </c>
      <c r="D59" s="172"/>
      <c r="E59" s="172"/>
      <c r="F59" s="172"/>
      <c r="G59" s="190" t="s">
        <v>235</v>
      </c>
      <c r="H59" s="176">
        <f t="shared" si="25"/>
        <v>39.50617283950617</v>
      </c>
      <c r="I59" s="2">
        <f t="shared" si="41"/>
        <v>81</v>
      </c>
      <c r="J59" s="2">
        <f t="shared" si="42"/>
        <v>32</v>
      </c>
      <c r="K59" s="2">
        <v>18</v>
      </c>
      <c r="L59" s="2"/>
      <c r="M59" s="2">
        <v>14</v>
      </c>
      <c r="N59" s="2">
        <v>49</v>
      </c>
      <c r="O59" s="2"/>
      <c r="P59" s="2"/>
      <c r="Q59" s="2"/>
      <c r="R59" s="2"/>
      <c r="S59" s="2">
        <v>4</v>
      </c>
      <c r="T59" s="2"/>
      <c r="U59" s="2"/>
      <c r="V59" s="2"/>
      <c r="W59" s="2"/>
      <c r="X59" s="2"/>
      <c r="Y59" s="2"/>
      <c r="Z59" s="2"/>
      <c r="AB59" s="184" t="str">
        <f t="shared" si="43"/>
        <v>-</v>
      </c>
      <c r="AC59" s="184" t="str">
        <f t="shared" si="43"/>
        <v>-</v>
      </c>
      <c r="AD59" s="184" t="str">
        <f t="shared" si="43"/>
        <v>-</v>
      </c>
      <c r="AE59" s="184" t="str">
        <f t="shared" si="43"/>
        <v>-</v>
      </c>
      <c r="AF59" s="184">
        <f t="shared" si="43"/>
        <v>1</v>
      </c>
      <c r="AG59" s="184" t="str">
        <f t="shared" si="43"/>
        <v>-</v>
      </c>
      <c r="AH59" s="184" t="str">
        <f t="shared" si="43"/>
        <v>-</v>
      </c>
      <c r="AI59" s="184" t="str">
        <f t="shared" si="43"/>
        <v>-</v>
      </c>
      <c r="AJ59" s="184" t="str">
        <f t="shared" si="43"/>
        <v>-</v>
      </c>
      <c r="AK59" s="184" t="str">
        <f t="shared" si="43"/>
        <v>-</v>
      </c>
      <c r="AL59" s="184" t="str">
        <f t="shared" si="43"/>
        <v>-</v>
      </c>
      <c r="AM59" s="184" t="str">
        <f t="shared" si="43"/>
        <v>-</v>
      </c>
      <c r="AO59" s="183" t="str">
        <f t="shared" si="44"/>
        <v>-</v>
      </c>
      <c r="AP59" s="183" t="str">
        <f t="shared" si="44"/>
        <v>-</v>
      </c>
      <c r="AQ59" s="183" t="str">
        <f t="shared" si="44"/>
        <v>-</v>
      </c>
      <c r="AR59" s="183" t="str">
        <f t="shared" si="44"/>
        <v>-</v>
      </c>
      <c r="AS59" s="183" t="str">
        <f t="shared" si="44"/>
        <v>-</v>
      </c>
      <c r="AT59" s="183" t="str">
        <f t="shared" si="44"/>
        <v>-</v>
      </c>
      <c r="AU59" s="183" t="str">
        <f t="shared" si="44"/>
        <v>-</v>
      </c>
      <c r="AV59" s="183" t="str">
        <f t="shared" si="44"/>
        <v>-</v>
      </c>
      <c r="AW59" s="183" t="str">
        <f t="shared" si="44"/>
        <v>-</v>
      </c>
      <c r="AX59" s="183" t="str">
        <f t="shared" si="44"/>
        <v>-</v>
      </c>
      <c r="AY59" s="183" t="str">
        <f t="shared" si="44"/>
        <v>-</v>
      </c>
      <c r="AZ59" s="183" t="str">
        <f t="shared" si="44"/>
        <v>-</v>
      </c>
      <c r="BB59" s="183" t="str">
        <f t="shared" si="45"/>
        <v>-</v>
      </c>
      <c r="BC59" s="183" t="str">
        <f t="shared" si="45"/>
        <v>-</v>
      </c>
      <c r="BD59" s="183" t="str">
        <f t="shared" si="45"/>
        <v>-</v>
      </c>
      <c r="BE59" s="183" t="str">
        <f t="shared" si="45"/>
        <v>-</v>
      </c>
      <c r="BF59" s="183" t="str">
        <f t="shared" si="45"/>
        <v>-</v>
      </c>
      <c r="BG59" s="183" t="str">
        <f t="shared" si="45"/>
        <v>-</v>
      </c>
      <c r="BH59" s="183" t="str">
        <f t="shared" si="45"/>
        <v>-</v>
      </c>
      <c r="BI59" s="183" t="str">
        <f t="shared" si="45"/>
        <v>-</v>
      </c>
      <c r="BJ59" s="183" t="str">
        <f t="shared" si="45"/>
        <v>-</v>
      </c>
      <c r="BK59" s="183" t="str">
        <f t="shared" si="45"/>
        <v>-</v>
      </c>
      <c r="BL59" s="183" t="str">
        <f t="shared" si="45"/>
        <v>-</v>
      </c>
      <c r="BM59" s="183" t="str">
        <f t="shared" si="45"/>
        <v>-</v>
      </c>
      <c r="BO59" s="183" t="str">
        <f t="shared" si="46"/>
        <v>-</v>
      </c>
      <c r="BP59" s="183" t="str">
        <f t="shared" si="46"/>
        <v>-</v>
      </c>
      <c r="BQ59" s="183" t="str">
        <f t="shared" si="46"/>
        <v>-</v>
      </c>
      <c r="BR59" s="183" t="str">
        <f t="shared" si="46"/>
        <v>-</v>
      </c>
      <c r="BS59" s="183" t="str">
        <f t="shared" si="46"/>
        <v>-</v>
      </c>
      <c r="BT59" s="183" t="str">
        <f t="shared" si="46"/>
        <v>-</v>
      </c>
      <c r="BU59" s="183" t="str">
        <f t="shared" si="46"/>
        <v>-</v>
      </c>
      <c r="BV59" s="183" t="str">
        <f t="shared" si="46"/>
        <v>-</v>
      </c>
      <c r="BW59" s="183" t="str">
        <f t="shared" si="46"/>
        <v>-</v>
      </c>
      <c r="BX59" s="183" t="str">
        <f t="shared" si="46"/>
        <v>-</v>
      </c>
      <c r="BY59" s="183" t="str">
        <f t="shared" si="46"/>
        <v>-</v>
      </c>
      <c r="BZ59" s="183" t="str">
        <f t="shared" si="46"/>
        <v>-</v>
      </c>
      <c r="CB59" s="183"/>
      <c r="CC59" s="183"/>
      <c r="CD59" s="183"/>
      <c r="CE59" s="183"/>
      <c r="CF59" s="183">
        <v>3</v>
      </c>
      <c r="CG59" s="183"/>
      <c r="CH59" s="183"/>
      <c r="CI59" s="183"/>
      <c r="CJ59" s="183"/>
      <c r="CK59" s="183"/>
      <c r="CL59" s="183"/>
      <c r="CM59" s="183"/>
    </row>
    <row r="60" spans="1:91" ht="12.75">
      <c r="A60" s="56" t="s">
        <v>87</v>
      </c>
      <c r="B60" s="2" t="s">
        <v>88</v>
      </c>
      <c r="C60" s="189">
        <v>10.9</v>
      </c>
      <c r="D60" s="172"/>
      <c r="E60" s="172"/>
      <c r="F60" s="172"/>
      <c r="G60" s="190" t="s">
        <v>256</v>
      </c>
      <c r="H60" s="176">
        <f t="shared" si="25"/>
        <v>64.55026455026454</v>
      </c>
      <c r="I60" s="2">
        <f t="shared" si="41"/>
        <v>189</v>
      </c>
      <c r="J60" s="2">
        <f t="shared" si="42"/>
        <v>122</v>
      </c>
      <c r="K60" s="2">
        <v>72</v>
      </c>
      <c r="L60" s="2"/>
      <c r="M60" s="2">
        <v>50</v>
      </c>
      <c r="N60" s="2">
        <v>67</v>
      </c>
      <c r="O60" s="2"/>
      <c r="P60" s="2"/>
      <c r="Q60" s="2"/>
      <c r="R60" s="2"/>
      <c r="S60" s="2"/>
      <c r="T60" s="2"/>
      <c r="U60" s="2"/>
      <c r="V60" s="2">
        <v>4</v>
      </c>
      <c r="W60" s="2">
        <v>4</v>
      </c>
      <c r="X60" s="2">
        <v>3</v>
      </c>
      <c r="Y60" s="2"/>
      <c r="Z60" s="2"/>
      <c r="AB60" s="184" t="str">
        <f t="shared" si="43"/>
        <v>-</v>
      </c>
      <c r="AC60" s="184" t="str">
        <f t="shared" si="43"/>
        <v>-</v>
      </c>
      <c r="AD60" s="184" t="str">
        <f t="shared" si="43"/>
        <v>-</v>
      </c>
      <c r="AE60" s="184" t="str">
        <f t="shared" si="43"/>
        <v>-</v>
      </c>
      <c r="AF60" s="184" t="str">
        <f t="shared" si="43"/>
        <v>-</v>
      </c>
      <c r="AG60" s="184" t="str">
        <f t="shared" si="43"/>
        <v>-</v>
      </c>
      <c r="AH60" s="184" t="str">
        <f t="shared" si="43"/>
        <v>-</v>
      </c>
      <c r="AI60" s="184" t="str">
        <f t="shared" si="43"/>
        <v>-</v>
      </c>
      <c r="AJ60" s="184">
        <f t="shared" si="43"/>
        <v>1</v>
      </c>
      <c r="AK60" s="184">
        <f t="shared" si="43"/>
        <v>1</v>
      </c>
      <c r="AL60" s="184" t="str">
        <f t="shared" si="43"/>
        <v>-</v>
      </c>
      <c r="AM60" s="184" t="str">
        <f t="shared" si="43"/>
        <v>-</v>
      </c>
      <c r="AO60" s="183" t="str">
        <f t="shared" si="44"/>
        <v>-</v>
      </c>
      <c r="AP60" s="183" t="str">
        <f t="shared" si="44"/>
        <v>-</v>
      </c>
      <c r="AQ60" s="183" t="str">
        <f t="shared" si="44"/>
        <v>-</v>
      </c>
      <c r="AR60" s="183" t="str">
        <f t="shared" si="44"/>
        <v>-</v>
      </c>
      <c r="AS60" s="183" t="str">
        <f t="shared" si="44"/>
        <v>-</v>
      </c>
      <c r="AT60" s="183" t="str">
        <f t="shared" si="44"/>
        <v>-</v>
      </c>
      <c r="AU60" s="183" t="str">
        <f t="shared" si="44"/>
        <v>-</v>
      </c>
      <c r="AV60" s="183" t="str">
        <f t="shared" si="44"/>
        <v>-</v>
      </c>
      <c r="AW60" s="183" t="str">
        <f t="shared" si="44"/>
        <v>-</v>
      </c>
      <c r="AX60" s="183" t="str">
        <f t="shared" si="44"/>
        <v>-</v>
      </c>
      <c r="AY60" s="183" t="str">
        <f t="shared" si="44"/>
        <v>-</v>
      </c>
      <c r="AZ60" s="183" t="str">
        <f t="shared" si="44"/>
        <v>-</v>
      </c>
      <c r="BB60" s="183" t="str">
        <f t="shared" si="45"/>
        <v>-</v>
      </c>
      <c r="BC60" s="183" t="str">
        <f t="shared" si="45"/>
        <v>-</v>
      </c>
      <c r="BD60" s="183" t="str">
        <f t="shared" si="45"/>
        <v>-</v>
      </c>
      <c r="BE60" s="183" t="str">
        <f t="shared" si="45"/>
        <v>-</v>
      </c>
      <c r="BF60" s="183" t="str">
        <f t="shared" si="45"/>
        <v>-</v>
      </c>
      <c r="BG60" s="183" t="str">
        <f t="shared" si="45"/>
        <v>-</v>
      </c>
      <c r="BH60" s="183" t="str">
        <f t="shared" si="45"/>
        <v>-</v>
      </c>
      <c r="BI60" s="183" t="str">
        <f t="shared" si="45"/>
        <v>-</v>
      </c>
      <c r="BJ60" s="183" t="str">
        <f t="shared" si="45"/>
        <v>-</v>
      </c>
      <c r="BK60" s="183" t="str">
        <f t="shared" si="45"/>
        <v>-</v>
      </c>
      <c r="BL60" s="183" t="str">
        <f t="shared" si="45"/>
        <v>-</v>
      </c>
      <c r="BM60" s="183" t="str">
        <f t="shared" si="45"/>
        <v>-</v>
      </c>
      <c r="BO60" s="183" t="str">
        <f t="shared" si="46"/>
        <v>-</v>
      </c>
      <c r="BP60" s="183" t="str">
        <f t="shared" si="46"/>
        <v>-</v>
      </c>
      <c r="BQ60" s="183" t="str">
        <f t="shared" si="46"/>
        <v>-</v>
      </c>
      <c r="BR60" s="183" t="str">
        <f t="shared" si="46"/>
        <v>-</v>
      </c>
      <c r="BS60" s="183" t="str">
        <f t="shared" si="46"/>
        <v>-</v>
      </c>
      <c r="BT60" s="183" t="str">
        <f t="shared" si="46"/>
        <v>-</v>
      </c>
      <c r="BU60" s="183" t="str">
        <f t="shared" si="46"/>
        <v>-</v>
      </c>
      <c r="BV60" s="183" t="str">
        <f t="shared" si="46"/>
        <v>-</v>
      </c>
      <c r="BW60" s="183" t="str">
        <f t="shared" si="46"/>
        <v>-</v>
      </c>
      <c r="BX60" s="183" t="str">
        <f t="shared" si="46"/>
        <v>-</v>
      </c>
      <c r="BY60" s="183" t="str">
        <f t="shared" si="46"/>
        <v>-</v>
      </c>
      <c r="BZ60" s="183" t="str">
        <f t="shared" si="46"/>
        <v>-</v>
      </c>
      <c r="CB60" s="183"/>
      <c r="CC60" s="183"/>
      <c r="CD60" s="183"/>
      <c r="CE60" s="183"/>
      <c r="CF60" s="183"/>
      <c r="CG60" s="183"/>
      <c r="CH60" s="183"/>
      <c r="CI60" s="183">
        <v>1</v>
      </c>
      <c r="CJ60" s="183">
        <v>2</v>
      </c>
      <c r="CK60" s="183">
        <v>2</v>
      </c>
      <c r="CL60" s="183"/>
      <c r="CM60" s="183"/>
    </row>
    <row r="61" spans="1:91" ht="12.75">
      <c r="A61" s="56" t="s">
        <v>89</v>
      </c>
      <c r="B61" s="2" t="s">
        <v>90</v>
      </c>
      <c r="C61" s="172"/>
      <c r="D61" s="189">
        <v>12</v>
      </c>
      <c r="E61" s="172"/>
      <c r="F61" s="172">
        <v>12</v>
      </c>
      <c r="G61" s="172"/>
      <c r="H61" s="176">
        <f t="shared" si="25"/>
        <v>61.111111111111114</v>
      </c>
      <c r="I61" s="2">
        <f t="shared" si="41"/>
        <v>108</v>
      </c>
      <c r="J61" s="2">
        <f t="shared" si="42"/>
        <v>66</v>
      </c>
      <c r="K61" s="2">
        <v>46</v>
      </c>
      <c r="L61" s="2"/>
      <c r="M61" s="2">
        <v>20</v>
      </c>
      <c r="N61" s="2">
        <v>42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6</v>
      </c>
      <c r="AB61" s="184" t="str">
        <f t="shared" si="43"/>
        <v>-</v>
      </c>
      <c r="AC61" s="184" t="str">
        <f t="shared" si="43"/>
        <v>-</v>
      </c>
      <c r="AD61" s="184" t="str">
        <f t="shared" si="43"/>
        <v>-</v>
      </c>
      <c r="AE61" s="184" t="str">
        <f t="shared" si="43"/>
        <v>-</v>
      </c>
      <c r="AF61" s="184" t="str">
        <f t="shared" si="43"/>
        <v>-</v>
      </c>
      <c r="AG61" s="184" t="str">
        <f t="shared" si="43"/>
        <v>-</v>
      </c>
      <c r="AH61" s="184" t="str">
        <f t="shared" si="43"/>
        <v>-</v>
      </c>
      <c r="AI61" s="184" t="str">
        <f t="shared" si="43"/>
        <v>-</v>
      </c>
      <c r="AJ61" s="184" t="str">
        <f t="shared" si="43"/>
        <v>-</v>
      </c>
      <c r="AK61" s="184" t="str">
        <f t="shared" si="43"/>
        <v>-</v>
      </c>
      <c r="AL61" s="184" t="str">
        <f t="shared" si="43"/>
        <v>-</v>
      </c>
      <c r="AM61" s="184" t="str">
        <f t="shared" si="43"/>
        <v>-</v>
      </c>
      <c r="AO61" s="183" t="str">
        <f t="shared" si="44"/>
        <v>-</v>
      </c>
      <c r="AP61" s="183" t="str">
        <f t="shared" si="44"/>
        <v>-</v>
      </c>
      <c r="AQ61" s="183" t="str">
        <f t="shared" si="44"/>
        <v>-</v>
      </c>
      <c r="AR61" s="183" t="str">
        <f t="shared" si="44"/>
        <v>-</v>
      </c>
      <c r="AS61" s="183" t="str">
        <f t="shared" si="44"/>
        <v>-</v>
      </c>
      <c r="AT61" s="183" t="str">
        <f t="shared" si="44"/>
        <v>-</v>
      </c>
      <c r="AU61" s="183" t="str">
        <f t="shared" si="44"/>
        <v>-</v>
      </c>
      <c r="AV61" s="183" t="str">
        <f t="shared" si="44"/>
        <v>-</v>
      </c>
      <c r="AW61" s="183" t="str">
        <f t="shared" si="44"/>
        <v>-</v>
      </c>
      <c r="AX61" s="183" t="str">
        <f t="shared" si="44"/>
        <v>-</v>
      </c>
      <c r="AY61" s="183" t="str">
        <f t="shared" si="44"/>
        <v>-</v>
      </c>
      <c r="AZ61" s="183">
        <f t="shared" si="44"/>
        <v>1</v>
      </c>
      <c r="BB61" s="183" t="str">
        <f t="shared" si="45"/>
        <v>-</v>
      </c>
      <c r="BC61" s="183" t="str">
        <f t="shared" si="45"/>
        <v>-</v>
      </c>
      <c r="BD61" s="183" t="str">
        <f t="shared" si="45"/>
        <v>-</v>
      </c>
      <c r="BE61" s="183" t="str">
        <f t="shared" si="45"/>
        <v>-</v>
      </c>
      <c r="BF61" s="183" t="str">
        <f t="shared" si="45"/>
        <v>-</v>
      </c>
      <c r="BG61" s="183" t="str">
        <f t="shared" si="45"/>
        <v>-</v>
      </c>
      <c r="BH61" s="183" t="str">
        <f t="shared" si="45"/>
        <v>-</v>
      </c>
      <c r="BI61" s="183" t="str">
        <f t="shared" si="45"/>
        <v>-</v>
      </c>
      <c r="BJ61" s="183" t="str">
        <f t="shared" si="45"/>
        <v>-</v>
      </c>
      <c r="BK61" s="183" t="str">
        <f t="shared" si="45"/>
        <v>-</v>
      </c>
      <c r="BL61" s="183" t="str">
        <f t="shared" si="45"/>
        <v>-</v>
      </c>
      <c r="BM61" s="183" t="str">
        <f t="shared" si="45"/>
        <v>-</v>
      </c>
      <c r="BO61" s="183" t="str">
        <f t="shared" si="46"/>
        <v>-</v>
      </c>
      <c r="BP61" s="183" t="str">
        <f t="shared" si="46"/>
        <v>-</v>
      </c>
      <c r="BQ61" s="183" t="str">
        <f t="shared" si="46"/>
        <v>-</v>
      </c>
      <c r="BR61" s="183" t="str">
        <f t="shared" si="46"/>
        <v>-</v>
      </c>
      <c r="BS61" s="183" t="str">
        <f t="shared" si="46"/>
        <v>-</v>
      </c>
      <c r="BT61" s="183" t="str">
        <f t="shared" si="46"/>
        <v>-</v>
      </c>
      <c r="BU61" s="183" t="str">
        <f t="shared" si="46"/>
        <v>-</v>
      </c>
      <c r="BV61" s="183" t="str">
        <f t="shared" si="46"/>
        <v>-</v>
      </c>
      <c r="BW61" s="183" t="str">
        <f t="shared" si="46"/>
        <v>-</v>
      </c>
      <c r="BX61" s="183" t="str">
        <f t="shared" si="46"/>
        <v>-</v>
      </c>
      <c r="BY61" s="183" t="str">
        <f t="shared" si="46"/>
        <v>-</v>
      </c>
      <c r="BZ61" s="183">
        <f t="shared" si="46"/>
        <v>1</v>
      </c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</row>
    <row r="62" spans="1:91" ht="12.75">
      <c r="A62" s="56" t="s">
        <v>91</v>
      </c>
      <c r="B62" s="2" t="s">
        <v>92</v>
      </c>
      <c r="C62" s="172">
        <v>7</v>
      </c>
      <c r="D62" s="172"/>
      <c r="E62" s="172"/>
      <c r="F62" s="172"/>
      <c r="G62" s="172"/>
      <c r="H62" s="176">
        <f t="shared" si="25"/>
        <v>51.85185185185185</v>
      </c>
      <c r="I62" s="2">
        <f t="shared" si="41"/>
        <v>54</v>
      </c>
      <c r="J62" s="2">
        <f t="shared" si="42"/>
        <v>28</v>
      </c>
      <c r="K62" s="2">
        <v>16</v>
      </c>
      <c r="L62" s="2">
        <v>12</v>
      </c>
      <c r="M62" s="2"/>
      <c r="N62" s="2">
        <v>26</v>
      </c>
      <c r="O62" s="2"/>
      <c r="P62" s="2"/>
      <c r="Q62" s="2"/>
      <c r="R62" s="2"/>
      <c r="S62" s="2"/>
      <c r="T62" s="2"/>
      <c r="U62" s="2">
        <v>2</v>
      </c>
      <c r="V62" s="2"/>
      <c r="W62" s="2"/>
      <c r="X62" s="2"/>
      <c r="Y62" s="2"/>
      <c r="Z62" s="2"/>
      <c r="AB62" s="184" t="str">
        <f t="shared" si="43"/>
        <v>-</v>
      </c>
      <c r="AC62" s="184" t="str">
        <f t="shared" si="43"/>
        <v>-</v>
      </c>
      <c r="AD62" s="184" t="str">
        <f t="shared" si="43"/>
        <v>-</v>
      </c>
      <c r="AE62" s="184" t="str">
        <f t="shared" si="43"/>
        <v>-</v>
      </c>
      <c r="AF62" s="184" t="str">
        <f t="shared" si="43"/>
        <v>-</v>
      </c>
      <c r="AG62" s="184" t="str">
        <f t="shared" si="43"/>
        <v>-</v>
      </c>
      <c r="AH62" s="184">
        <f t="shared" si="43"/>
        <v>1</v>
      </c>
      <c r="AI62" s="184" t="str">
        <f t="shared" si="43"/>
        <v>-</v>
      </c>
      <c r="AJ62" s="184" t="str">
        <f t="shared" si="43"/>
        <v>-</v>
      </c>
      <c r="AK62" s="184" t="str">
        <f t="shared" si="43"/>
        <v>-</v>
      </c>
      <c r="AL62" s="184" t="str">
        <f t="shared" si="43"/>
        <v>-</v>
      </c>
      <c r="AM62" s="184" t="str">
        <f t="shared" si="43"/>
        <v>-</v>
      </c>
      <c r="AO62" s="183" t="str">
        <f t="shared" si="44"/>
        <v>-</v>
      </c>
      <c r="AP62" s="183" t="str">
        <f t="shared" si="44"/>
        <v>-</v>
      </c>
      <c r="AQ62" s="183" t="str">
        <f t="shared" si="44"/>
        <v>-</v>
      </c>
      <c r="AR62" s="183" t="str">
        <f t="shared" si="44"/>
        <v>-</v>
      </c>
      <c r="AS62" s="183" t="str">
        <f t="shared" si="44"/>
        <v>-</v>
      </c>
      <c r="AT62" s="183" t="str">
        <f t="shared" si="44"/>
        <v>-</v>
      </c>
      <c r="AU62" s="183" t="str">
        <f t="shared" si="44"/>
        <v>-</v>
      </c>
      <c r="AV62" s="183" t="str">
        <f t="shared" si="44"/>
        <v>-</v>
      </c>
      <c r="AW62" s="183" t="str">
        <f t="shared" si="44"/>
        <v>-</v>
      </c>
      <c r="AX62" s="183" t="str">
        <f t="shared" si="44"/>
        <v>-</v>
      </c>
      <c r="AY62" s="183" t="str">
        <f t="shared" si="44"/>
        <v>-</v>
      </c>
      <c r="AZ62" s="183" t="str">
        <f t="shared" si="44"/>
        <v>-</v>
      </c>
      <c r="BB62" s="183" t="str">
        <f t="shared" si="45"/>
        <v>-</v>
      </c>
      <c r="BC62" s="183" t="str">
        <f t="shared" si="45"/>
        <v>-</v>
      </c>
      <c r="BD62" s="183" t="str">
        <f t="shared" si="45"/>
        <v>-</v>
      </c>
      <c r="BE62" s="183" t="str">
        <f t="shared" si="45"/>
        <v>-</v>
      </c>
      <c r="BF62" s="183" t="str">
        <f t="shared" si="45"/>
        <v>-</v>
      </c>
      <c r="BG62" s="183" t="str">
        <f t="shared" si="45"/>
        <v>-</v>
      </c>
      <c r="BH62" s="183" t="str">
        <f t="shared" si="45"/>
        <v>-</v>
      </c>
      <c r="BI62" s="183" t="str">
        <f t="shared" si="45"/>
        <v>-</v>
      </c>
      <c r="BJ62" s="183" t="str">
        <f t="shared" si="45"/>
        <v>-</v>
      </c>
      <c r="BK62" s="183" t="str">
        <f t="shared" si="45"/>
        <v>-</v>
      </c>
      <c r="BL62" s="183" t="str">
        <f t="shared" si="45"/>
        <v>-</v>
      </c>
      <c r="BM62" s="183" t="str">
        <f t="shared" si="45"/>
        <v>-</v>
      </c>
      <c r="BO62" s="183" t="str">
        <f t="shared" si="46"/>
        <v>-</v>
      </c>
      <c r="BP62" s="183" t="str">
        <f t="shared" si="46"/>
        <v>-</v>
      </c>
      <c r="BQ62" s="183" t="str">
        <f t="shared" si="46"/>
        <v>-</v>
      </c>
      <c r="BR62" s="183" t="str">
        <f t="shared" si="46"/>
        <v>-</v>
      </c>
      <c r="BS62" s="183" t="str">
        <f t="shared" si="46"/>
        <v>-</v>
      </c>
      <c r="BT62" s="183" t="str">
        <f t="shared" si="46"/>
        <v>-</v>
      </c>
      <c r="BU62" s="183" t="str">
        <f t="shared" si="46"/>
        <v>-</v>
      </c>
      <c r="BV62" s="183" t="str">
        <f t="shared" si="46"/>
        <v>-</v>
      </c>
      <c r="BW62" s="183" t="str">
        <f t="shared" si="46"/>
        <v>-</v>
      </c>
      <c r="BX62" s="183" t="str">
        <f t="shared" si="46"/>
        <v>-</v>
      </c>
      <c r="BY62" s="183" t="str">
        <f t="shared" si="46"/>
        <v>-</v>
      </c>
      <c r="BZ62" s="183" t="str">
        <f t="shared" si="46"/>
        <v>-</v>
      </c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</row>
    <row r="63" spans="1:91" ht="12.75">
      <c r="A63" s="56" t="s">
        <v>93</v>
      </c>
      <c r="B63" s="2" t="s">
        <v>94</v>
      </c>
      <c r="C63" s="172">
        <v>3</v>
      </c>
      <c r="D63" s="172"/>
      <c r="E63" s="172"/>
      <c r="F63" s="172"/>
      <c r="G63" s="190" t="s">
        <v>257</v>
      </c>
      <c r="H63" s="176">
        <f t="shared" si="25"/>
        <v>59.25925925925925</v>
      </c>
      <c r="I63" s="2">
        <f t="shared" si="41"/>
        <v>81</v>
      </c>
      <c r="J63" s="2">
        <f t="shared" si="42"/>
        <v>48</v>
      </c>
      <c r="K63" s="2">
        <v>22</v>
      </c>
      <c r="L63" s="2">
        <v>12</v>
      </c>
      <c r="M63" s="2">
        <v>14</v>
      </c>
      <c r="N63" s="2">
        <v>33</v>
      </c>
      <c r="O63" s="2"/>
      <c r="P63" s="2"/>
      <c r="Q63" s="2">
        <v>4</v>
      </c>
      <c r="R63" s="2"/>
      <c r="S63" s="2"/>
      <c r="T63" s="2"/>
      <c r="U63" s="2"/>
      <c r="V63" s="2"/>
      <c r="W63" s="2"/>
      <c r="X63" s="2"/>
      <c r="Y63" s="2"/>
      <c r="Z63" s="2"/>
      <c r="AB63" s="184" t="str">
        <f t="shared" si="43"/>
        <v>-</v>
      </c>
      <c r="AC63" s="184" t="str">
        <f t="shared" si="43"/>
        <v>-</v>
      </c>
      <c r="AD63" s="184">
        <f t="shared" si="43"/>
        <v>1</v>
      </c>
      <c r="AE63" s="184" t="str">
        <f t="shared" si="43"/>
        <v>-</v>
      </c>
      <c r="AF63" s="184" t="str">
        <f t="shared" si="43"/>
        <v>-</v>
      </c>
      <c r="AG63" s="184" t="str">
        <f t="shared" si="43"/>
        <v>-</v>
      </c>
      <c r="AH63" s="184" t="str">
        <f t="shared" si="43"/>
        <v>-</v>
      </c>
      <c r="AI63" s="184" t="str">
        <f t="shared" si="43"/>
        <v>-</v>
      </c>
      <c r="AJ63" s="184" t="str">
        <f t="shared" si="43"/>
        <v>-</v>
      </c>
      <c r="AK63" s="184" t="str">
        <f t="shared" si="43"/>
        <v>-</v>
      </c>
      <c r="AL63" s="184" t="str">
        <f t="shared" si="43"/>
        <v>-</v>
      </c>
      <c r="AM63" s="184" t="str">
        <f t="shared" si="43"/>
        <v>-</v>
      </c>
      <c r="AO63" s="183" t="str">
        <f t="shared" si="44"/>
        <v>-</v>
      </c>
      <c r="AP63" s="183" t="str">
        <f t="shared" si="44"/>
        <v>-</v>
      </c>
      <c r="AQ63" s="183" t="str">
        <f t="shared" si="44"/>
        <v>-</v>
      </c>
      <c r="AR63" s="183" t="str">
        <f t="shared" si="44"/>
        <v>-</v>
      </c>
      <c r="AS63" s="183" t="str">
        <f t="shared" si="44"/>
        <v>-</v>
      </c>
      <c r="AT63" s="183" t="str">
        <f t="shared" si="44"/>
        <v>-</v>
      </c>
      <c r="AU63" s="183" t="str">
        <f t="shared" si="44"/>
        <v>-</v>
      </c>
      <c r="AV63" s="183" t="str">
        <f t="shared" si="44"/>
        <v>-</v>
      </c>
      <c r="AW63" s="183" t="str">
        <f t="shared" si="44"/>
        <v>-</v>
      </c>
      <c r="AX63" s="183" t="str">
        <f t="shared" si="44"/>
        <v>-</v>
      </c>
      <c r="AY63" s="183" t="str">
        <f t="shared" si="44"/>
        <v>-</v>
      </c>
      <c r="AZ63" s="183" t="str">
        <f t="shared" si="44"/>
        <v>-</v>
      </c>
      <c r="BB63" s="183" t="str">
        <f t="shared" si="45"/>
        <v>-</v>
      </c>
      <c r="BC63" s="183" t="str">
        <f t="shared" si="45"/>
        <v>-</v>
      </c>
      <c r="BD63" s="183" t="str">
        <f t="shared" si="45"/>
        <v>-</v>
      </c>
      <c r="BE63" s="183" t="str">
        <f t="shared" si="45"/>
        <v>-</v>
      </c>
      <c r="BF63" s="183" t="str">
        <f t="shared" si="45"/>
        <v>-</v>
      </c>
      <c r="BG63" s="183" t="str">
        <f t="shared" si="45"/>
        <v>-</v>
      </c>
      <c r="BH63" s="183" t="str">
        <f t="shared" si="45"/>
        <v>-</v>
      </c>
      <c r="BI63" s="183" t="str">
        <f t="shared" si="45"/>
        <v>-</v>
      </c>
      <c r="BJ63" s="183" t="str">
        <f t="shared" si="45"/>
        <v>-</v>
      </c>
      <c r="BK63" s="183" t="str">
        <f t="shared" si="45"/>
        <v>-</v>
      </c>
      <c r="BL63" s="183" t="str">
        <f t="shared" si="45"/>
        <v>-</v>
      </c>
      <c r="BM63" s="183" t="str">
        <f t="shared" si="45"/>
        <v>-</v>
      </c>
      <c r="BO63" s="183" t="str">
        <f t="shared" si="46"/>
        <v>-</v>
      </c>
      <c r="BP63" s="183" t="str">
        <f t="shared" si="46"/>
        <v>-</v>
      </c>
      <c r="BQ63" s="183" t="str">
        <f t="shared" si="46"/>
        <v>-</v>
      </c>
      <c r="BR63" s="183" t="str">
        <f t="shared" si="46"/>
        <v>-</v>
      </c>
      <c r="BS63" s="183" t="str">
        <f t="shared" si="46"/>
        <v>-</v>
      </c>
      <c r="BT63" s="183" t="str">
        <f t="shared" si="46"/>
        <v>-</v>
      </c>
      <c r="BU63" s="183" t="str">
        <f t="shared" si="46"/>
        <v>-</v>
      </c>
      <c r="BV63" s="183" t="str">
        <f t="shared" si="46"/>
        <v>-</v>
      </c>
      <c r="BW63" s="183" t="str">
        <f t="shared" si="46"/>
        <v>-</v>
      </c>
      <c r="BX63" s="183" t="str">
        <f t="shared" si="46"/>
        <v>-</v>
      </c>
      <c r="BY63" s="183" t="str">
        <f t="shared" si="46"/>
        <v>-</v>
      </c>
      <c r="BZ63" s="183" t="str">
        <f t="shared" si="46"/>
        <v>-</v>
      </c>
      <c r="CB63" s="183"/>
      <c r="CC63" s="183"/>
      <c r="CD63" s="183">
        <v>1</v>
      </c>
      <c r="CE63" s="183"/>
      <c r="CF63" s="183"/>
      <c r="CG63" s="183"/>
      <c r="CH63" s="183"/>
      <c r="CI63" s="183"/>
      <c r="CJ63" s="183"/>
      <c r="CK63" s="183"/>
      <c r="CL63" s="183"/>
      <c r="CM63" s="183"/>
    </row>
    <row r="64" spans="1:91" ht="12.75">
      <c r="A64" s="56" t="s">
        <v>95</v>
      </c>
      <c r="B64" s="2" t="s">
        <v>96</v>
      </c>
      <c r="C64" s="172">
        <v>8</v>
      </c>
      <c r="D64" s="172"/>
      <c r="E64" s="172">
        <v>8</v>
      </c>
      <c r="F64" s="172"/>
      <c r="G64" s="172"/>
      <c r="H64" s="176">
        <f t="shared" si="25"/>
        <v>59.25925925925925</v>
      </c>
      <c r="I64" s="2">
        <f t="shared" si="41"/>
        <v>81</v>
      </c>
      <c r="J64" s="2">
        <f t="shared" si="42"/>
        <v>48</v>
      </c>
      <c r="K64" s="2">
        <v>32</v>
      </c>
      <c r="L64" s="2"/>
      <c r="M64" s="2">
        <v>16</v>
      </c>
      <c r="N64" s="2">
        <v>33</v>
      </c>
      <c r="O64" s="2"/>
      <c r="P64" s="2"/>
      <c r="Q64" s="2"/>
      <c r="R64" s="2"/>
      <c r="S64" s="2"/>
      <c r="T64" s="2"/>
      <c r="U64" s="2"/>
      <c r="V64" s="2">
        <v>6</v>
      </c>
      <c r="W64" s="2"/>
      <c r="X64" s="2"/>
      <c r="Y64" s="2"/>
      <c r="Z64" s="2"/>
      <c r="AB64" s="184" t="str">
        <f t="shared" si="43"/>
        <v>-</v>
      </c>
      <c r="AC64" s="184" t="str">
        <f t="shared" si="43"/>
        <v>-</v>
      </c>
      <c r="AD64" s="184" t="str">
        <f t="shared" si="43"/>
        <v>-</v>
      </c>
      <c r="AE64" s="184" t="str">
        <f t="shared" si="43"/>
        <v>-</v>
      </c>
      <c r="AF64" s="184" t="str">
        <f t="shared" si="43"/>
        <v>-</v>
      </c>
      <c r="AG64" s="184" t="str">
        <f t="shared" si="43"/>
        <v>-</v>
      </c>
      <c r="AH64" s="184" t="str">
        <f t="shared" si="43"/>
        <v>-</v>
      </c>
      <c r="AI64" s="184">
        <f t="shared" si="43"/>
        <v>1</v>
      </c>
      <c r="AJ64" s="184" t="str">
        <f t="shared" si="43"/>
        <v>-</v>
      </c>
      <c r="AK64" s="184" t="str">
        <f t="shared" si="43"/>
        <v>-</v>
      </c>
      <c r="AL64" s="184" t="str">
        <f t="shared" si="43"/>
        <v>-</v>
      </c>
      <c r="AM64" s="184" t="str">
        <f t="shared" si="43"/>
        <v>-</v>
      </c>
      <c r="AO64" s="183" t="str">
        <f t="shared" si="44"/>
        <v>-</v>
      </c>
      <c r="AP64" s="183" t="str">
        <f t="shared" si="44"/>
        <v>-</v>
      </c>
      <c r="AQ64" s="183" t="str">
        <f t="shared" si="44"/>
        <v>-</v>
      </c>
      <c r="AR64" s="183" t="str">
        <f t="shared" si="44"/>
        <v>-</v>
      </c>
      <c r="AS64" s="183" t="str">
        <f t="shared" si="44"/>
        <v>-</v>
      </c>
      <c r="AT64" s="183" t="str">
        <f t="shared" si="44"/>
        <v>-</v>
      </c>
      <c r="AU64" s="183" t="str">
        <f t="shared" si="44"/>
        <v>-</v>
      </c>
      <c r="AV64" s="183" t="str">
        <f t="shared" si="44"/>
        <v>-</v>
      </c>
      <c r="AW64" s="183" t="str">
        <f t="shared" si="44"/>
        <v>-</v>
      </c>
      <c r="AX64" s="183" t="str">
        <f t="shared" si="44"/>
        <v>-</v>
      </c>
      <c r="AY64" s="183" t="str">
        <f t="shared" si="44"/>
        <v>-</v>
      </c>
      <c r="AZ64" s="183" t="str">
        <f t="shared" si="44"/>
        <v>-</v>
      </c>
      <c r="BB64" s="183" t="str">
        <f t="shared" si="45"/>
        <v>-</v>
      </c>
      <c r="BC64" s="183" t="str">
        <f t="shared" si="45"/>
        <v>-</v>
      </c>
      <c r="BD64" s="183" t="str">
        <f t="shared" si="45"/>
        <v>-</v>
      </c>
      <c r="BE64" s="183" t="str">
        <f t="shared" si="45"/>
        <v>-</v>
      </c>
      <c r="BF64" s="183" t="str">
        <f t="shared" si="45"/>
        <v>-</v>
      </c>
      <c r="BG64" s="183" t="str">
        <f t="shared" si="45"/>
        <v>-</v>
      </c>
      <c r="BH64" s="183" t="str">
        <f t="shared" si="45"/>
        <v>-</v>
      </c>
      <c r="BI64" s="183">
        <f t="shared" si="45"/>
        <v>1</v>
      </c>
      <c r="BJ64" s="183" t="str">
        <f t="shared" si="45"/>
        <v>-</v>
      </c>
      <c r="BK64" s="183" t="str">
        <f t="shared" si="45"/>
        <v>-</v>
      </c>
      <c r="BL64" s="183" t="str">
        <f t="shared" si="45"/>
        <v>-</v>
      </c>
      <c r="BM64" s="183" t="str">
        <f t="shared" si="45"/>
        <v>-</v>
      </c>
      <c r="BO64" s="183" t="str">
        <f t="shared" si="46"/>
        <v>-</v>
      </c>
      <c r="BP64" s="183" t="str">
        <f t="shared" si="46"/>
        <v>-</v>
      </c>
      <c r="BQ64" s="183" t="str">
        <f t="shared" si="46"/>
        <v>-</v>
      </c>
      <c r="BR64" s="183" t="str">
        <f t="shared" si="46"/>
        <v>-</v>
      </c>
      <c r="BS64" s="183" t="str">
        <f t="shared" si="46"/>
        <v>-</v>
      </c>
      <c r="BT64" s="183" t="str">
        <f t="shared" si="46"/>
        <v>-</v>
      </c>
      <c r="BU64" s="183" t="str">
        <f t="shared" si="46"/>
        <v>-</v>
      </c>
      <c r="BV64" s="183" t="str">
        <f t="shared" si="46"/>
        <v>-</v>
      </c>
      <c r="BW64" s="183" t="str">
        <f t="shared" si="46"/>
        <v>-</v>
      </c>
      <c r="BX64" s="183" t="str">
        <f t="shared" si="46"/>
        <v>-</v>
      </c>
      <c r="BY64" s="183" t="str">
        <f t="shared" si="46"/>
        <v>-</v>
      </c>
      <c r="BZ64" s="183" t="str">
        <f t="shared" si="46"/>
        <v>-</v>
      </c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</row>
    <row r="65" spans="1:91" ht="12.75">
      <c r="A65" s="57" t="s">
        <v>97</v>
      </c>
      <c r="B65" s="1" t="s">
        <v>98</v>
      </c>
      <c r="C65" s="1"/>
      <c r="D65" s="1"/>
      <c r="E65" s="1"/>
      <c r="F65" s="1"/>
      <c r="G65" s="1"/>
      <c r="H65" s="175">
        <f t="shared" si="25"/>
        <v>58.56481481481482</v>
      </c>
      <c r="I65" s="1">
        <f aca="true" t="shared" si="47" ref="I65:Z65">SUM(I66:I73)</f>
        <v>864</v>
      </c>
      <c r="J65" s="1">
        <f t="shared" si="47"/>
        <v>506</v>
      </c>
      <c r="K65" s="1">
        <f t="shared" si="47"/>
        <v>280</v>
      </c>
      <c r="L65" s="1">
        <f t="shared" si="47"/>
        <v>90</v>
      </c>
      <c r="M65" s="1">
        <f t="shared" si="47"/>
        <v>136</v>
      </c>
      <c r="N65" s="1">
        <f t="shared" si="47"/>
        <v>358</v>
      </c>
      <c r="O65" s="1">
        <f t="shared" si="47"/>
        <v>0</v>
      </c>
      <c r="P65" s="1">
        <f t="shared" si="47"/>
        <v>0</v>
      </c>
      <c r="Q65" s="1">
        <f t="shared" si="47"/>
        <v>0</v>
      </c>
      <c r="R65" s="1">
        <f t="shared" si="47"/>
        <v>0</v>
      </c>
      <c r="S65" s="1">
        <f t="shared" si="47"/>
        <v>4</v>
      </c>
      <c r="T65" s="1">
        <f t="shared" si="47"/>
        <v>0</v>
      </c>
      <c r="U65" s="1">
        <f t="shared" si="47"/>
        <v>8</v>
      </c>
      <c r="V65" s="1">
        <f t="shared" si="47"/>
        <v>0</v>
      </c>
      <c r="W65" s="1">
        <f t="shared" si="47"/>
        <v>0</v>
      </c>
      <c r="X65" s="1">
        <f t="shared" si="47"/>
        <v>15</v>
      </c>
      <c r="Y65" s="1">
        <f t="shared" si="47"/>
        <v>8</v>
      </c>
      <c r="Z65" s="1">
        <f t="shared" si="47"/>
        <v>8</v>
      </c>
      <c r="AB65" s="185">
        <f aca="true" t="shared" si="48" ref="AB65:AM65">SUM(AB66:AB73)</f>
        <v>0</v>
      </c>
      <c r="AC65" s="185">
        <f t="shared" si="48"/>
        <v>0</v>
      </c>
      <c r="AD65" s="185">
        <f t="shared" si="48"/>
        <v>0</v>
      </c>
      <c r="AE65" s="185">
        <f t="shared" si="48"/>
        <v>0</v>
      </c>
      <c r="AF65" s="185">
        <f t="shared" si="48"/>
        <v>0</v>
      </c>
      <c r="AG65" s="185">
        <f t="shared" si="48"/>
        <v>0</v>
      </c>
      <c r="AH65" s="185">
        <f t="shared" si="48"/>
        <v>0</v>
      </c>
      <c r="AI65" s="185">
        <f t="shared" si="48"/>
        <v>0</v>
      </c>
      <c r="AJ65" s="185">
        <f t="shared" si="48"/>
        <v>0</v>
      </c>
      <c r="AK65" s="185">
        <f t="shared" si="48"/>
        <v>2</v>
      </c>
      <c r="AL65" s="185">
        <f t="shared" si="48"/>
        <v>0</v>
      </c>
      <c r="AM65" s="185">
        <f t="shared" si="48"/>
        <v>1</v>
      </c>
      <c r="AO65" s="185">
        <f aca="true" t="shared" si="49" ref="AO65:AZ65">SUM(AO66:AO73)</f>
        <v>0</v>
      </c>
      <c r="AP65" s="185">
        <f t="shared" si="49"/>
        <v>0</v>
      </c>
      <c r="AQ65" s="185">
        <f t="shared" si="49"/>
        <v>0</v>
      </c>
      <c r="AR65" s="185">
        <f t="shared" si="49"/>
        <v>0</v>
      </c>
      <c r="AS65" s="185">
        <f t="shared" si="49"/>
        <v>1</v>
      </c>
      <c r="AT65" s="185">
        <f t="shared" si="49"/>
        <v>0</v>
      </c>
      <c r="AU65" s="185">
        <f t="shared" si="49"/>
        <v>2</v>
      </c>
      <c r="AV65" s="185">
        <f t="shared" si="49"/>
        <v>0</v>
      </c>
      <c r="AW65" s="185">
        <f t="shared" si="49"/>
        <v>0</v>
      </c>
      <c r="AX65" s="185">
        <f t="shared" si="49"/>
        <v>0</v>
      </c>
      <c r="AY65" s="185">
        <f t="shared" si="49"/>
        <v>2</v>
      </c>
      <c r="AZ65" s="185">
        <f t="shared" si="49"/>
        <v>1</v>
      </c>
      <c r="BB65" s="185">
        <f aca="true" t="shared" si="50" ref="BB65:BM65">SUM(BB66:BB73)</f>
        <v>0</v>
      </c>
      <c r="BC65" s="185">
        <f t="shared" si="50"/>
        <v>0</v>
      </c>
      <c r="BD65" s="185">
        <f t="shared" si="50"/>
        <v>0</v>
      </c>
      <c r="BE65" s="185">
        <f t="shared" si="50"/>
        <v>0</v>
      </c>
      <c r="BF65" s="185">
        <f t="shared" si="50"/>
        <v>0</v>
      </c>
      <c r="BG65" s="185">
        <f t="shared" si="50"/>
        <v>0</v>
      </c>
      <c r="BH65" s="185">
        <f t="shared" si="50"/>
        <v>1</v>
      </c>
      <c r="BI65" s="185">
        <f t="shared" si="50"/>
        <v>0</v>
      </c>
      <c r="BJ65" s="185">
        <f t="shared" si="50"/>
        <v>0</v>
      </c>
      <c r="BK65" s="185">
        <f t="shared" si="50"/>
        <v>1</v>
      </c>
      <c r="BL65" s="185">
        <f t="shared" si="50"/>
        <v>1</v>
      </c>
      <c r="BM65" s="185">
        <f t="shared" si="50"/>
        <v>1</v>
      </c>
      <c r="BO65" s="185">
        <f aca="true" t="shared" si="51" ref="BO65:BZ65">SUM(BO66:BO73)</f>
        <v>0</v>
      </c>
      <c r="BP65" s="185">
        <f t="shared" si="51"/>
        <v>0</v>
      </c>
      <c r="BQ65" s="185">
        <f t="shared" si="51"/>
        <v>0</v>
      </c>
      <c r="BR65" s="185">
        <f t="shared" si="51"/>
        <v>0</v>
      </c>
      <c r="BS65" s="185">
        <f t="shared" si="51"/>
        <v>0</v>
      </c>
      <c r="BT65" s="185">
        <f t="shared" si="51"/>
        <v>0</v>
      </c>
      <c r="BU65" s="185">
        <f t="shared" si="51"/>
        <v>0</v>
      </c>
      <c r="BV65" s="185">
        <f t="shared" si="51"/>
        <v>0</v>
      </c>
      <c r="BW65" s="185">
        <f t="shared" si="51"/>
        <v>0</v>
      </c>
      <c r="BX65" s="185">
        <f t="shared" si="51"/>
        <v>1</v>
      </c>
      <c r="BY65" s="185">
        <f t="shared" si="51"/>
        <v>1</v>
      </c>
      <c r="BZ65" s="185">
        <f t="shared" si="51"/>
        <v>0</v>
      </c>
      <c r="CB65" s="185">
        <f aca="true" t="shared" si="52" ref="CB65:CM65">SUM(CB66:CB73)</f>
        <v>0</v>
      </c>
      <c r="CC65" s="185">
        <f t="shared" si="52"/>
        <v>0</v>
      </c>
      <c r="CD65" s="185">
        <f t="shared" si="52"/>
        <v>0</v>
      </c>
      <c r="CE65" s="185">
        <f t="shared" si="52"/>
        <v>0</v>
      </c>
      <c r="CF65" s="185">
        <f t="shared" si="52"/>
        <v>0</v>
      </c>
      <c r="CG65" s="185">
        <f t="shared" si="52"/>
        <v>0</v>
      </c>
      <c r="CH65" s="185">
        <f t="shared" si="52"/>
        <v>0</v>
      </c>
      <c r="CI65" s="185">
        <f t="shared" si="52"/>
        <v>0</v>
      </c>
      <c r="CJ65" s="185">
        <f t="shared" si="52"/>
        <v>0</v>
      </c>
      <c r="CK65" s="185">
        <f t="shared" si="52"/>
        <v>0</v>
      </c>
      <c r="CL65" s="185">
        <f t="shared" si="52"/>
        <v>0</v>
      </c>
      <c r="CM65" s="185">
        <f t="shared" si="52"/>
        <v>1</v>
      </c>
    </row>
    <row r="66" spans="1:91" ht="12.75">
      <c r="A66" s="56" t="s">
        <v>99</v>
      </c>
      <c r="B66" s="2" t="s">
        <v>74</v>
      </c>
      <c r="C66" s="172"/>
      <c r="D66" s="172">
        <v>7</v>
      </c>
      <c r="E66" s="172"/>
      <c r="F66" s="172"/>
      <c r="G66" s="193"/>
      <c r="H66" s="176">
        <f t="shared" si="25"/>
        <v>51.85185185185185</v>
      </c>
      <c r="I66" s="2">
        <f>J66+N66</f>
        <v>108</v>
      </c>
      <c r="J66" s="2">
        <f aca="true" t="shared" si="53" ref="J66:J73">O66*O$6+P66*P$6+Q66*Q$6+R66*R$6+S66*S$6+T66*T$6+U66*U$6+V66*V$6+W66*W$6+X66*X$6+Y66*Y$6+Z66*Z$6</f>
        <v>56</v>
      </c>
      <c r="K66" s="2">
        <v>30</v>
      </c>
      <c r="L66" s="2">
        <v>12</v>
      </c>
      <c r="M66" s="2">
        <v>14</v>
      </c>
      <c r="N66" s="2">
        <v>52</v>
      </c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B66" s="184" t="str">
        <f aca="true" t="shared" si="54" ref="AB66:AM73">IF(ISERROR(SEARCH(AB$7,$C66,1)),"-",IF(COUNTIF($C66,AB$7)=1,1,IF(ISERROR(SEARCH(CONCATENATE(AB$7,","),$C66,1)),IF(ISERROR(SEARCH(CONCATENATE(",",AB$7),$C66,1)),"-",1),1)))</f>
        <v>-</v>
      </c>
      <c r="AC66" s="184" t="str">
        <f t="shared" si="54"/>
        <v>-</v>
      </c>
      <c r="AD66" s="184" t="str">
        <f t="shared" si="54"/>
        <v>-</v>
      </c>
      <c r="AE66" s="184" t="str">
        <f t="shared" si="54"/>
        <v>-</v>
      </c>
      <c r="AF66" s="184" t="str">
        <f t="shared" si="54"/>
        <v>-</v>
      </c>
      <c r="AG66" s="184" t="str">
        <f t="shared" si="54"/>
        <v>-</v>
      </c>
      <c r="AH66" s="184" t="str">
        <f t="shared" si="54"/>
        <v>-</v>
      </c>
      <c r="AI66" s="184" t="str">
        <f t="shared" si="54"/>
        <v>-</v>
      </c>
      <c r="AJ66" s="184" t="str">
        <f t="shared" si="54"/>
        <v>-</v>
      </c>
      <c r="AK66" s="184" t="str">
        <f t="shared" si="54"/>
        <v>-</v>
      </c>
      <c r="AL66" s="184" t="str">
        <f t="shared" si="54"/>
        <v>-</v>
      </c>
      <c r="AM66" s="184" t="str">
        <f t="shared" si="54"/>
        <v>-</v>
      </c>
      <c r="AO66" s="183" t="str">
        <f aca="true" t="shared" si="55" ref="AO66:AZ73">IF(ISERROR(SEARCH(AO$7,$D66,1)),"-",IF(COUNTIF($D66,AO$7)=1,1,IF(ISERROR(SEARCH(CONCATENATE(AO$7,","),$D66,1)),IF(ISERROR(SEARCH(CONCATENATE(",",AO$7),$D66,1)),"-",1),1)))</f>
        <v>-</v>
      </c>
      <c r="AP66" s="183" t="str">
        <f t="shared" si="55"/>
        <v>-</v>
      </c>
      <c r="AQ66" s="183" t="str">
        <f t="shared" si="55"/>
        <v>-</v>
      </c>
      <c r="AR66" s="183" t="str">
        <f t="shared" si="55"/>
        <v>-</v>
      </c>
      <c r="AS66" s="183" t="str">
        <f t="shared" si="55"/>
        <v>-</v>
      </c>
      <c r="AT66" s="183" t="str">
        <f t="shared" si="55"/>
        <v>-</v>
      </c>
      <c r="AU66" s="183">
        <f t="shared" si="55"/>
        <v>1</v>
      </c>
      <c r="AV66" s="183" t="str">
        <f t="shared" si="55"/>
        <v>-</v>
      </c>
      <c r="AW66" s="183" t="str">
        <f t="shared" si="55"/>
        <v>-</v>
      </c>
      <c r="AX66" s="183" t="str">
        <f t="shared" si="55"/>
        <v>-</v>
      </c>
      <c r="AY66" s="183" t="str">
        <f t="shared" si="55"/>
        <v>-</v>
      </c>
      <c r="AZ66" s="183" t="str">
        <f t="shared" si="55"/>
        <v>-</v>
      </c>
      <c r="BB66" s="183" t="str">
        <f aca="true" t="shared" si="56" ref="BB66:BM73">IF(ISERROR(SEARCH(BB$7,$E66,1)),"-",IF(COUNTIF($E66,BB$7)=1,1,IF(ISERROR(SEARCH(CONCATENATE(BB$7,","),$E66,1)),IF(ISERROR(SEARCH(CONCATENATE(",",BB$7),$E66,1)),"-",1),1)))</f>
        <v>-</v>
      </c>
      <c r="BC66" s="183" t="str">
        <f t="shared" si="56"/>
        <v>-</v>
      </c>
      <c r="BD66" s="183" t="str">
        <f t="shared" si="56"/>
        <v>-</v>
      </c>
      <c r="BE66" s="183" t="str">
        <f t="shared" si="56"/>
        <v>-</v>
      </c>
      <c r="BF66" s="183" t="str">
        <f t="shared" si="56"/>
        <v>-</v>
      </c>
      <c r="BG66" s="183" t="str">
        <f t="shared" si="56"/>
        <v>-</v>
      </c>
      <c r="BH66" s="183" t="str">
        <f t="shared" si="56"/>
        <v>-</v>
      </c>
      <c r="BI66" s="183" t="str">
        <f t="shared" si="56"/>
        <v>-</v>
      </c>
      <c r="BJ66" s="183" t="str">
        <f t="shared" si="56"/>
        <v>-</v>
      </c>
      <c r="BK66" s="183" t="str">
        <f t="shared" si="56"/>
        <v>-</v>
      </c>
      <c r="BL66" s="183" t="str">
        <f t="shared" si="56"/>
        <v>-</v>
      </c>
      <c r="BM66" s="183" t="str">
        <f t="shared" si="56"/>
        <v>-</v>
      </c>
      <c r="BO66" s="183" t="str">
        <f aca="true" t="shared" si="57" ref="BO66:BZ73">IF(ISERROR(SEARCH(BO$7,$F66,1)),"-",IF(COUNTIF($F66,BO$7)=1,1,IF(ISERROR(SEARCH(CONCATENATE(BO$7,","),$F66,1)),IF(ISERROR(SEARCH(CONCATENATE(",",BO$7),$F66,1)),"-",1),1)))</f>
        <v>-</v>
      </c>
      <c r="BP66" s="183" t="str">
        <f t="shared" si="57"/>
        <v>-</v>
      </c>
      <c r="BQ66" s="183" t="str">
        <f t="shared" si="57"/>
        <v>-</v>
      </c>
      <c r="BR66" s="183" t="str">
        <f t="shared" si="57"/>
        <v>-</v>
      </c>
      <c r="BS66" s="183" t="str">
        <f t="shared" si="57"/>
        <v>-</v>
      </c>
      <c r="BT66" s="183" t="str">
        <f t="shared" si="57"/>
        <v>-</v>
      </c>
      <c r="BU66" s="183" t="str">
        <f t="shared" si="57"/>
        <v>-</v>
      </c>
      <c r="BV66" s="183" t="str">
        <f t="shared" si="57"/>
        <v>-</v>
      </c>
      <c r="BW66" s="183" t="str">
        <f t="shared" si="57"/>
        <v>-</v>
      </c>
      <c r="BX66" s="183" t="str">
        <f t="shared" si="57"/>
        <v>-</v>
      </c>
      <c r="BY66" s="183" t="str">
        <f t="shared" si="57"/>
        <v>-</v>
      </c>
      <c r="BZ66" s="183" t="str">
        <f t="shared" si="57"/>
        <v>-</v>
      </c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</row>
    <row r="67" spans="1:91" ht="12.75">
      <c r="A67" s="56" t="s">
        <v>100</v>
      </c>
      <c r="B67" s="2" t="s">
        <v>101</v>
      </c>
      <c r="C67" s="172"/>
      <c r="D67" s="172">
        <v>5</v>
      </c>
      <c r="E67" s="172"/>
      <c r="F67" s="172"/>
      <c r="G67" s="193"/>
      <c r="H67" s="176">
        <f t="shared" si="25"/>
        <v>59.25925925925925</v>
      </c>
      <c r="I67" s="2">
        <f>J67+N67</f>
        <v>54</v>
      </c>
      <c r="J67" s="2">
        <f t="shared" si="53"/>
        <v>32</v>
      </c>
      <c r="K67" s="2"/>
      <c r="L67" s="2">
        <v>32</v>
      </c>
      <c r="M67" s="2"/>
      <c r="N67" s="2">
        <v>22</v>
      </c>
      <c r="O67" s="2"/>
      <c r="P67" s="2"/>
      <c r="Q67" s="2"/>
      <c r="R67" s="2"/>
      <c r="S67" s="2">
        <v>4</v>
      </c>
      <c r="T67" s="2"/>
      <c r="U67" s="2"/>
      <c r="V67" s="2"/>
      <c r="W67" s="2"/>
      <c r="X67" s="2"/>
      <c r="Y67" s="2"/>
      <c r="Z67" s="2"/>
      <c r="AB67" s="184" t="str">
        <f t="shared" si="54"/>
        <v>-</v>
      </c>
      <c r="AC67" s="184" t="str">
        <f t="shared" si="54"/>
        <v>-</v>
      </c>
      <c r="AD67" s="184" t="str">
        <f t="shared" si="54"/>
        <v>-</v>
      </c>
      <c r="AE67" s="184" t="str">
        <f t="shared" si="54"/>
        <v>-</v>
      </c>
      <c r="AF67" s="184" t="str">
        <f t="shared" si="54"/>
        <v>-</v>
      </c>
      <c r="AG67" s="184" t="str">
        <f t="shared" si="54"/>
        <v>-</v>
      </c>
      <c r="AH67" s="184" t="str">
        <f t="shared" si="54"/>
        <v>-</v>
      </c>
      <c r="AI67" s="184" t="str">
        <f t="shared" si="54"/>
        <v>-</v>
      </c>
      <c r="AJ67" s="184" t="str">
        <f t="shared" si="54"/>
        <v>-</v>
      </c>
      <c r="AK67" s="184" t="str">
        <f t="shared" si="54"/>
        <v>-</v>
      </c>
      <c r="AL67" s="184" t="str">
        <f t="shared" si="54"/>
        <v>-</v>
      </c>
      <c r="AM67" s="184" t="str">
        <f t="shared" si="54"/>
        <v>-</v>
      </c>
      <c r="AO67" s="183" t="str">
        <f t="shared" si="55"/>
        <v>-</v>
      </c>
      <c r="AP67" s="183" t="str">
        <f t="shared" si="55"/>
        <v>-</v>
      </c>
      <c r="AQ67" s="183" t="str">
        <f t="shared" si="55"/>
        <v>-</v>
      </c>
      <c r="AR67" s="183" t="str">
        <f t="shared" si="55"/>
        <v>-</v>
      </c>
      <c r="AS67" s="183">
        <f t="shared" si="55"/>
        <v>1</v>
      </c>
      <c r="AT67" s="183" t="str">
        <f t="shared" si="55"/>
        <v>-</v>
      </c>
      <c r="AU67" s="183" t="str">
        <f t="shared" si="55"/>
        <v>-</v>
      </c>
      <c r="AV67" s="183" t="str">
        <f t="shared" si="55"/>
        <v>-</v>
      </c>
      <c r="AW67" s="183" t="str">
        <f t="shared" si="55"/>
        <v>-</v>
      </c>
      <c r="AX67" s="183" t="str">
        <f t="shared" si="55"/>
        <v>-</v>
      </c>
      <c r="AY67" s="183" t="str">
        <f t="shared" si="55"/>
        <v>-</v>
      </c>
      <c r="AZ67" s="183" t="str">
        <f t="shared" si="55"/>
        <v>-</v>
      </c>
      <c r="BB67" s="183" t="str">
        <f t="shared" si="56"/>
        <v>-</v>
      </c>
      <c r="BC67" s="183" t="str">
        <f t="shared" si="56"/>
        <v>-</v>
      </c>
      <c r="BD67" s="183" t="str">
        <f t="shared" si="56"/>
        <v>-</v>
      </c>
      <c r="BE67" s="183" t="str">
        <f t="shared" si="56"/>
        <v>-</v>
      </c>
      <c r="BF67" s="183" t="str">
        <f t="shared" si="56"/>
        <v>-</v>
      </c>
      <c r="BG67" s="183" t="str">
        <f t="shared" si="56"/>
        <v>-</v>
      </c>
      <c r="BH67" s="183" t="str">
        <f t="shared" si="56"/>
        <v>-</v>
      </c>
      <c r="BI67" s="183" t="str">
        <f t="shared" si="56"/>
        <v>-</v>
      </c>
      <c r="BJ67" s="183" t="str">
        <f t="shared" si="56"/>
        <v>-</v>
      </c>
      <c r="BK67" s="183" t="str">
        <f t="shared" si="56"/>
        <v>-</v>
      </c>
      <c r="BL67" s="183" t="str">
        <f t="shared" si="56"/>
        <v>-</v>
      </c>
      <c r="BM67" s="183" t="str">
        <f t="shared" si="56"/>
        <v>-</v>
      </c>
      <c r="BO67" s="183" t="str">
        <f t="shared" si="57"/>
        <v>-</v>
      </c>
      <c r="BP67" s="183" t="str">
        <f t="shared" si="57"/>
        <v>-</v>
      </c>
      <c r="BQ67" s="183" t="str">
        <f t="shared" si="57"/>
        <v>-</v>
      </c>
      <c r="BR67" s="183" t="str">
        <f t="shared" si="57"/>
        <v>-</v>
      </c>
      <c r="BS67" s="183" t="str">
        <f t="shared" si="57"/>
        <v>-</v>
      </c>
      <c r="BT67" s="183" t="str">
        <f t="shared" si="57"/>
        <v>-</v>
      </c>
      <c r="BU67" s="183" t="str">
        <f t="shared" si="57"/>
        <v>-</v>
      </c>
      <c r="BV67" s="183" t="str">
        <f t="shared" si="57"/>
        <v>-</v>
      </c>
      <c r="BW67" s="183" t="str">
        <f t="shared" si="57"/>
        <v>-</v>
      </c>
      <c r="BX67" s="183" t="str">
        <f t="shared" si="57"/>
        <v>-</v>
      </c>
      <c r="BY67" s="183" t="str">
        <f t="shared" si="57"/>
        <v>-</v>
      </c>
      <c r="BZ67" s="183" t="str">
        <f t="shared" si="57"/>
        <v>-</v>
      </c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</row>
    <row r="68" spans="1:91" ht="12.75">
      <c r="A68" s="56" t="s">
        <v>102</v>
      </c>
      <c r="B68" s="71" t="s">
        <v>103</v>
      </c>
      <c r="C68" s="172"/>
      <c r="D68" s="172"/>
      <c r="E68" s="172"/>
      <c r="F68" s="172"/>
      <c r="G68" s="172"/>
      <c r="H68" s="176"/>
      <c r="I68" s="2"/>
      <c r="J68" s="2">
        <f t="shared" si="53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B68" s="184" t="str">
        <f t="shared" si="54"/>
        <v>-</v>
      </c>
      <c r="AC68" s="184" t="str">
        <f t="shared" si="54"/>
        <v>-</v>
      </c>
      <c r="AD68" s="184" t="str">
        <f t="shared" si="54"/>
        <v>-</v>
      </c>
      <c r="AE68" s="184" t="str">
        <f t="shared" si="54"/>
        <v>-</v>
      </c>
      <c r="AF68" s="184" t="str">
        <f t="shared" si="54"/>
        <v>-</v>
      </c>
      <c r="AG68" s="184" t="str">
        <f t="shared" si="54"/>
        <v>-</v>
      </c>
      <c r="AH68" s="184" t="str">
        <f t="shared" si="54"/>
        <v>-</v>
      </c>
      <c r="AI68" s="184" t="str">
        <f t="shared" si="54"/>
        <v>-</v>
      </c>
      <c r="AJ68" s="184" t="str">
        <f t="shared" si="54"/>
        <v>-</v>
      </c>
      <c r="AK68" s="184" t="str">
        <f t="shared" si="54"/>
        <v>-</v>
      </c>
      <c r="AL68" s="184" t="str">
        <f t="shared" si="54"/>
        <v>-</v>
      </c>
      <c r="AM68" s="184" t="str">
        <f t="shared" si="54"/>
        <v>-</v>
      </c>
      <c r="AO68" s="183" t="str">
        <f t="shared" si="55"/>
        <v>-</v>
      </c>
      <c r="AP68" s="183" t="str">
        <f t="shared" si="55"/>
        <v>-</v>
      </c>
      <c r="AQ68" s="183" t="str">
        <f t="shared" si="55"/>
        <v>-</v>
      </c>
      <c r="AR68" s="183" t="str">
        <f t="shared" si="55"/>
        <v>-</v>
      </c>
      <c r="AS68" s="183" t="str">
        <f t="shared" si="55"/>
        <v>-</v>
      </c>
      <c r="AT68" s="183" t="str">
        <f t="shared" si="55"/>
        <v>-</v>
      </c>
      <c r="AU68" s="183" t="str">
        <f t="shared" si="55"/>
        <v>-</v>
      </c>
      <c r="AV68" s="183" t="str">
        <f t="shared" si="55"/>
        <v>-</v>
      </c>
      <c r="AW68" s="183" t="str">
        <f t="shared" si="55"/>
        <v>-</v>
      </c>
      <c r="AX68" s="183" t="str">
        <f t="shared" si="55"/>
        <v>-</v>
      </c>
      <c r="AY68" s="183" t="str">
        <f t="shared" si="55"/>
        <v>-</v>
      </c>
      <c r="AZ68" s="183" t="str">
        <f t="shared" si="55"/>
        <v>-</v>
      </c>
      <c r="BB68" s="183" t="str">
        <f t="shared" si="56"/>
        <v>-</v>
      </c>
      <c r="BC68" s="183" t="str">
        <f t="shared" si="56"/>
        <v>-</v>
      </c>
      <c r="BD68" s="183" t="str">
        <f t="shared" si="56"/>
        <v>-</v>
      </c>
      <c r="BE68" s="183" t="str">
        <f t="shared" si="56"/>
        <v>-</v>
      </c>
      <c r="BF68" s="183" t="str">
        <f t="shared" si="56"/>
        <v>-</v>
      </c>
      <c r="BG68" s="183" t="str">
        <f t="shared" si="56"/>
        <v>-</v>
      </c>
      <c r="BH68" s="183" t="str">
        <f t="shared" si="56"/>
        <v>-</v>
      </c>
      <c r="BI68" s="183" t="str">
        <f t="shared" si="56"/>
        <v>-</v>
      </c>
      <c r="BJ68" s="183" t="str">
        <f t="shared" si="56"/>
        <v>-</v>
      </c>
      <c r="BK68" s="183" t="str">
        <f t="shared" si="56"/>
        <v>-</v>
      </c>
      <c r="BL68" s="183" t="str">
        <f t="shared" si="56"/>
        <v>-</v>
      </c>
      <c r="BM68" s="183" t="str">
        <f t="shared" si="56"/>
        <v>-</v>
      </c>
      <c r="BO68" s="183" t="str">
        <f t="shared" si="57"/>
        <v>-</v>
      </c>
      <c r="BP68" s="183" t="str">
        <f t="shared" si="57"/>
        <v>-</v>
      </c>
      <c r="BQ68" s="183" t="str">
        <f t="shared" si="57"/>
        <v>-</v>
      </c>
      <c r="BR68" s="183" t="str">
        <f t="shared" si="57"/>
        <v>-</v>
      </c>
      <c r="BS68" s="183" t="str">
        <f t="shared" si="57"/>
        <v>-</v>
      </c>
      <c r="BT68" s="183" t="str">
        <f t="shared" si="57"/>
        <v>-</v>
      </c>
      <c r="BU68" s="183" t="str">
        <f t="shared" si="57"/>
        <v>-</v>
      </c>
      <c r="BV68" s="183" t="str">
        <f t="shared" si="57"/>
        <v>-</v>
      </c>
      <c r="BW68" s="183" t="str">
        <f t="shared" si="57"/>
        <v>-</v>
      </c>
      <c r="BX68" s="183" t="str">
        <f t="shared" si="57"/>
        <v>-</v>
      </c>
      <c r="BY68" s="183" t="str">
        <f t="shared" si="57"/>
        <v>-</v>
      </c>
      <c r="BZ68" s="183" t="str">
        <f t="shared" si="57"/>
        <v>-</v>
      </c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</row>
    <row r="69" spans="1:91" ht="12.75">
      <c r="A69" s="56"/>
      <c r="B69" s="2" t="s">
        <v>104</v>
      </c>
      <c r="C69" s="172">
        <v>10</v>
      </c>
      <c r="D69" s="172">
        <v>11</v>
      </c>
      <c r="E69" s="172">
        <v>11</v>
      </c>
      <c r="F69" s="172">
        <v>10</v>
      </c>
      <c r="G69" s="191"/>
      <c r="H69" s="176">
        <f aca="true" t="shared" si="58" ref="H69:H75">J69/I69*100</f>
        <v>62.96296296296296</v>
      </c>
      <c r="I69" s="2">
        <f>J69+N69</f>
        <v>162</v>
      </c>
      <c r="J69" s="2">
        <f t="shared" si="53"/>
        <v>102</v>
      </c>
      <c r="K69" s="2">
        <v>60</v>
      </c>
      <c r="L69" s="2">
        <v>16</v>
      </c>
      <c r="M69" s="2">
        <v>26</v>
      </c>
      <c r="N69" s="2">
        <v>60</v>
      </c>
      <c r="O69" s="2"/>
      <c r="P69" s="2"/>
      <c r="Q69" s="2"/>
      <c r="R69" s="2"/>
      <c r="S69" s="2"/>
      <c r="T69" s="2"/>
      <c r="U69" s="2"/>
      <c r="V69" s="2"/>
      <c r="W69" s="2"/>
      <c r="X69" s="2">
        <v>5</v>
      </c>
      <c r="Y69" s="2">
        <v>4</v>
      </c>
      <c r="Z69" s="2"/>
      <c r="AB69" s="184" t="str">
        <f t="shared" si="54"/>
        <v>-</v>
      </c>
      <c r="AC69" s="184" t="str">
        <f t="shared" si="54"/>
        <v>-</v>
      </c>
      <c r="AD69" s="184" t="str">
        <f t="shared" si="54"/>
        <v>-</v>
      </c>
      <c r="AE69" s="184" t="str">
        <f t="shared" si="54"/>
        <v>-</v>
      </c>
      <c r="AF69" s="184" t="str">
        <f t="shared" si="54"/>
        <v>-</v>
      </c>
      <c r="AG69" s="184" t="str">
        <f t="shared" si="54"/>
        <v>-</v>
      </c>
      <c r="AH69" s="184" t="str">
        <f t="shared" si="54"/>
        <v>-</v>
      </c>
      <c r="AI69" s="184" t="str">
        <f t="shared" si="54"/>
        <v>-</v>
      </c>
      <c r="AJ69" s="184" t="str">
        <f t="shared" si="54"/>
        <v>-</v>
      </c>
      <c r="AK69" s="184">
        <f t="shared" si="54"/>
        <v>1</v>
      </c>
      <c r="AL69" s="184" t="str">
        <f t="shared" si="54"/>
        <v>-</v>
      </c>
      <c r="AM69" s="184" t="str">
        <f t="shared" si="54"/>
        <v>-</v>
      </c>
      <c r="AO69" s="183" t="str">
        <f t="shared" si="55"/>
        <v>-</v>
      </c>
      <c r="AP69" s="183" t="str">
        <f t="shared" si="55"/>
        <v>-</v>
      </c>
      <c r="AQ69" s="183" t="str">
        <f t="shared" si="55"/>
        <v>-</v>
      </c>
      <c r="AR69" s="183" t="str">
        <f t="shared" si="55"/>
        <v>-</v>
      </c>
      <c r="AS69" s="183" t="str">
        <f t="shared" si="55"/>
        <v>-</v>
      </c>
      <c r="AT69" s="183" t="str">
        <f t="shared" si="55"/>
        <v>-</v>
      </c>
      <c r="AU69" s="183" t="str">
        <f t="shared" si="55"/>
        <v>-</v>
      </c>
      <c r="AV69" s="183" t="str">
        <f t="shared" si="55"/>
        <v>-</v>
      </c>
      <c r="AW69" s="183" t="str">
        <f t="shared" si="55"/>
        <v>-</v>
      </c>
      <c r="AX69" s="183" t="str">
        <f t="shared" si="55"/>
        <v>-</v>
      </c>
      <c r="AY69" s="183">
        <f t="shared" si="55"/>
        <v>1</v>
      </c>
      <c r="AZ69" s="183" t="str">
        <f t="shared" si="55"/>
        <v>-</v>
      </c>
      <c r="BB69" s="183" t="str">
        <f t="shared" si="56"/>
        <v>-</v>
      </c>
      <c r="BC69" s="183" t="str">
        <f t="shared" si="56"/>
        <v>-</v>
      </c>
      <c r="BD69" s="183" t="str">
        <f t="shared" si="56"/>
        <v>-</v>
      </c>
      <c r="BE69" s="183" t="str">
        <f t="shared" si="56"/>
        <v>-</v>
      </c>
      <c r="BF69" s="183" t="str">
        <f t="shared" si="56"/>
        <v>-</v>
      </c>
      <c r="BG69" s="183" t="str">
        <f t="shared" si="56"/>
        <v>-</v>
      </c>
      <c r="BH69" s="183" t="str">
        <f t="shared" si="56"/>
        <v>-</v>
      </c>
      <c r="BI69" s="183" t="str">
        <f t="shared" si="56"/>
        <v>-</v>
      </c>
      <c r="BJ69" s="183" t="str">
        <f t="shared" si="56"/>
        <v>-</v>
      </c>
      <c r="BK69" s="183" t="str">
        <f t="shared" si="56"/>
        <v>-</v>
      </c>
      <c r="BL69" s="183">
        <f t="shared" si="56"/>
        <v>1</v>
      </c>
      <c r="BM69" s="183" t="str">
        <f t="shared" si="56"/>
        <v>-</v>
      </c>
      <c r="BO69" s="183" t="str">
        <f t="shared" si="57"/>
        <v>-</v>
      </c>
      <c r="BP69" s="183" t="str">
        <f t="shared" si="57"/>
        <v>-</v>
      </c>
      <c r="BQ69" s="183" t="str">
        <f t="shared" si="57"/>
        <v>-</v>
      </c>
      <c r="BR69" s="183" t="str">
        <f t="shared" si="57"/>
        <v>-</v>
      </c>
      <c r="BS69" s="183" t="str">
        <f t="shared" si="57"/>
        <v>-</v>
      </c>
      <c r="BT69" s="183" t="str">
        <f t="shared" si="57"/>
        <v>-</v>
      </c>
      <c r="BU69" s="183" t="str">
        <f t="shared" si="57"/>
        <v>-</v>
      </c>
      <c r="BV69" s="183" t="str">
        <f t="shared" si="57"/>
        <v>-</v>
      </c>
      <c r="BW69" s="183" t="str">
        <f t="shared" si="57"/>
        <v>-</v>
      </c>
      <c r="BX69" s="183">
        <f t="shared" si="57"/>
        <v>1</v>
      </c>
      <c r="BY69" s="183" t="str">
        <f t="shared" si="57"/>
        <v>-</v>
      </c>
      <c r="BZ69" s="183" t="str">
        <f t="shared" si="57"/>
        <v>-</v>
      </c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</row>
    <row r="70" spans="1:91" ht="12.75">
      <c r="A70" s="56"/>
      <c r="B70" s="2" t="s">
        <v>105</v>
      </c>
      <c r="C70" s="172"/>
      <c r="D70" s="172">
        <v>12</v>
      </c>
      <c r="E70" s="172"/>
      <c r="F70" s="191"/>
      <c r="G70" s="190" t="s">
        <v>258</v>
      </c>
      <c r="H70" s="176">
        <f t="shared" si="58"/>
        <v>61.111111111111114</v>
      </c>
      <c r="I70" s="2">
        <f>J70+N70</f>
        <v>54</v>
      </c>
      <c r="J70" s="2">
        <f t="shared" si="53"/>
        <v>33</v>
      </c>
      <c r="K70" s="2">
        <v>23</v>
      </c>
      <c r="L70" s="2"/>
      <c r="M70" s="2">
        <v>10</v>
      </c>
      <c r="N70" s="2">
        <v>21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3</v>
      </c>
      <c r="AB70" s="184" t="str">
        <f t="shared" si="54"/>
        <v>-</v>
      </c>
      <c r="AC70" s="184" t="str">
        <f t="shared" si="54"/>
        <v>-</v>
      </c>
      <c r="AD70" s="184" t="str">
        <f t="shared" si="54"/>
        <v>-</v>
      </c>
      <c r="AE70" s="184" t="str">
        <f t="shared" si="54"/>
        <v>-</v>
      </c>
      <c r="AF70" s="184" t="str">
        <f t="shared" si="54"/>
        <v>-</v>
      </c>
      <c r="AG70" s="184" t="str">
        <f t="shared" si="54"/>
        <v>-</v>
      </c>
      <c r="AH70" s="184" t="str">
        <f t="shared" si="54"/>
        <v>-</v>
      </c>
      <c r="AI70" s="184" t="str">
        <f t="shared" si="54"/>
        <v>-</v>
      </c>
      <c r="AJ70" s="184" t="str">
        <f t="shared" si="54"/>
        <v>-</v>
      </c>
      <c r="AK70" s="184" t="str">
        <f t="shared" si="54"/>
        <v>-</v>
      </c>
      <c r="AL70" s="184" t="str">
        <f t="shared" si="54"/>
        <v>-</v>
      </c>
      <c r="AM70" s="184" t="str">
        <f t="shared" si="54"/>
        <v>-</v>
      </c>
      <c r="AO70" s="183" t="str">
        <f t="shared" si="55"/>
        <v>-</v>
      </c>
      <c r="AP70" s="183" t="str">
        <f t="shared" si="55"/>
        <v>-</v>
      </c>
      <c r="AQ70" s="183" t="str">
        <f t="shared" si="55"/>
        <v>-</v>
      </c>
      <c r="AR70" s="183" t="str">
        <f t="shared" si="55"/>
        <v>-</v>
      </c>
      <c r="AS70" s="183" t="str">
        <f t="shared" si="55"/>
        <v>-</v>
      </c>
      <c r="AT70" s="183" t="str">
        <f t="shared" si="55"/>
        <v>-</v>
      </c>
      <c r="AU70" s="183" t="str">
        <f t="shared" si="55"/>
        <v>-</v>
      </c>
      <c r="AV70" s="183" t="str">
        <f t="shared" si="55"/>
        <v>-</v>
      </c>
      <c r="AW70" s="183" t="str">
        <f t="shared" si="55"/>
        <v>-</v>
      </c>
      <c r="AX70" s="183" t="str">
        <f t="shared" si="55"/>
        <v>-</v>
      </c>
      <c r="AY70" s="183" t="str">
        <f t="shared" si="55"/>
        <v>-</v>
      </c>
      <c r="AZ70" s="183">
        <f t="shared" si="55"/>
        <v>1</v>
      </c>
      <c r="BB70" s="183" t="str">
        <f t="shared" si="56"/>
        <v>-</v>
      </c>
      <c r="BC70" s="183" t="str">
        <f t="shared" si="56"/>
        <v>-</v>
      </c>
      <c r="BD70" s="183" t="str">
        <f t="shared" si="56"/>
        <v>-</v>
      </c>
      <c r="BE70" s="183" t="str">
        <f t="shared" si="56"/>
        <v>-</v>
      </c>
      <c r="BF70" s="183" t="str">
        <f t="shared" si="56"/>
        <v>-</v>
      </c>
      <c r="BG70" s="183" t="str">
        <f t="shared" si="56"/>
        <v>-</v>
      </c>
      <c r="BH70" s="183" t="str">
        <f t="shared" si="56"/>
        <v>-</v>
      </c>
      <c r="BI70" s="183" t="str">
        <f t="shared" si="56"/>
        <v>-</v>
      </c>
      <c r="BJ70" s="183" t="str">
        <f t="shared" si="56"/>
        <v>-</v>
      </c>
      <c r="BK70" s="183" t="str">
        <f t="shared" si="56"/>
        <v>-</v>
      </c>
      <c r="BL70" s="183" t="str">
        <f t="shared" si="56"/>
        <v>-</v>
      </c>
      <c r="BM70" s="183" t="str">
        <f t="shared" si="56"/>
        <v>-</v>
      </c>
      <c r="BO70" s="183" t="str">
        <f t="shared" si="57"/>
        <v>-</v>
      </c>
      <c r="BP70" s="183" t="str">
        <f t="shared" si="57"/>
        <v>-</v>
      </c>
      <c r="BQ70" s="183" t="str">
        <f t="shared" si="57"/>
        <v>-</v>
      </c>
      <c r="BR70" s="183" t="str">
        <f t="shared" si="57"/>
        <v>-</v>
      </c>
      <c r="BS70" s="183" t="str">
        <f t="shared" si="57"/>
        <v>-</v>
      </c>
      <c r="BT70" s="183" t="str">
        <f t="shared" si="57"/>
        <v>-</v>
      </c>
      <c r="BU70" s="183" t="str">
        <f t="shared" si="57"/>
        <v>-</v>
      </c>
      <c r="BV70" s="183" t="str">
        <f t="shared" si="57"/>
        <v>-</v>
      </c>
      <c r="BW70" s="183" t="str">
        <f t="shared" si="57"/>
        <v>-</v>
      </c>
      <c r="BX70" s="183" t="str">
        <f t="shared" si="57"/>
        <v>-</v>
      </c>
      <c r="BY70" s="183" t="str">
        <f t="shared" si="57"/>
        <v>-</v>
      </c>
      <c r="BZ70" s="183" t="str">
        <f t="shared" si="57"/>
        <v>-</v>
      </c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>
        <v>1</v>
      </c>
    </row>
    <row r="71" spans="1:91" ht="12.75">
      <c r="A71" s="56"/>
      <c r="B71" s="2" t="s">
        <v>106</v>
      </c>
      <c r="C71" s="172">
        <v>12</v>
      </c>
      <c r="D71" s="172">
        <v>11</v>
      </c>
      <c r="E71" s="172">
        <v>12</v>
      </c>
      <c r="F71" s="172">
        <v>11</v>
      </c>
      <c r="G71" s="191"/>
      <c r="H71" s="176">
        <f t="shared" si="58"/>
        <v>59.72222222222222</v>
      </c>
      <c r="I71" s="2">
        <f>J71+N71</f>
        <v>216</v>
      </c>
      <c r="J71" s="2">
        <f t="shared" si="53"/>
        <v>129</v>
      </c>
      <c r="K71" s="2">
        <v>79</v>
      </c>
      <c r="L71" s="2">
        <v>16</v>
      </c>
      <c r="M71" s="2">
        <v>34</v>
      </c>
      <c r="N71" s="2">
        <v>87</v>
      </c>
      <c r="O71" s="2"/>
      <c r="P71" s="2"/>
      <c r="Q71" s="2"/>
      <c r="R71" s="2"/>
      <c r="S71" s="2"/>
      <c r="T71" s="2"/>
      <c r="U71" s="2"/>
      <c r="V71" s="2"/>
      <c r="W71" s="2"/>
      <c r="X71" s="2">
        <v>3</v>
      </c>
      <c r="Y71" s="2">
        <v>4</v>
      </c>
      <c r="Z71" s="2">
        <v>5</v>
      </c>
      <c r="AB71" s="184" t="str">
        <f t="shared" si="54"/>
        <v>-</v>
      </c>
      <c r="AC71" s="184" t="str">
        <f t="shared" si="54"/>
        <v>-</v>
      </c>
      <c r="AD71" s="184" t="str">
        <f t="shared" si="54"/>
        <v>-</v>
      </c>
      <c r="AE71" s="184" t="str">
        <f t="shared" si="54"/>
        <v>-</v>
      </c>
      <c r="AF71" s="184" t="str">
        <f t="shared" si="54"/>
        <v>-</v>
      </c>
      <c r="AG71" s="184" t="str">
        <f t="shared" si="54"/>
        <v>-</v>
      </c>
      <c r="AH71" s="184" t="str">
        <f t="shared" si="54"/>
        <v>-</v>
      </c>
      <c r="AI71" s="184" t="str">
        <f t="shared" si="54"/>
        <v>-</v>
      </c>
      <c r="AJ71" s="184" t="str">
        <f t="shared" si="54"/>
        <v>-</v>
      </c>
      <c r="AK71" s="184" t="str">
        <f t="shared" si="54"/>
        <v>-</v>
      </c>
      <c r="AL71" s="184" t="str">
        <f t="shared" si="54"/>
        <v>-</v>
      </c>
      <c r="AM71" s="184">
        <f t="shared" si="54"/>
        <v>1</v>
      </c>
      <c r="AO71" s="183" t="str">
        <f t="shared" si="55"/>
        <v>-</v>
      </c>
      <c r="AP71" s="183" t="str">
        <f t="shared" si="55"/>
        <v>-</v>
      </c>
      <c r="AQ71" s="183" t="str">
        <f t="shared" si="55"/>
        <v>-</v>
      </c>
      <c r="AR71" s="183" t="str">
        <f t="shared" si="55"/>
        <v>-</v>
      </c>
      <c r="AS71" s="183" t="str">
        <f t="shared" si="55"/>
        <v>-</v>
      </c>
      <c r="AT71" s="183" t="str">
        <f t="shared" si="55"/>
        <v>-</v>
      </c>
      <c r="AU71" s="183" t="str">
        <f t="shared" si="55"/>
        <v>-</v>
      </c>
      <c r="AV71" s="183" t="str">
        <f t="shared" si="55"/>
        <v>-</v>
      </c>
      <c r="AW71" s="183" t="str">
        <f t="shared" si="55"/>
        <v>-</v>
      </c>
      <c r="AX71" s="183" t="str">
        <f t="shared" si="55"/>
        <v>-</v>
      </c>
      <c r="AY71" s="183">
        <f t="shared" si="55"/>
        <v>1</v>
      </c>
      <c r="AZ71" s="183" t="str">
        <f t="shared" si="55"/>
        <v>-</v>
      </c>
      <c r="BB71" s="183" t="str">
        <f t="shared" si="56"/>
        <v>-</v>
      </c>
      <c r="BC71" s="183" t="str">
        <f t="shared" si="56"/>
        <v>-</v>
      </c>
      <c r="BD71" s="183" t="str">
        <f t="shared" si="56"/>
        <v>-</v>
      </c>
      <c r="BE71" s="183" t="str">
        <f t="shared" si="56"/>
        <v>-</v>
      </c>
      <c r="BF71" s="183" t="str">
        <f t="shared" si="56"/>
        <v>-</v>
      </c>
      <c r="BG71" s="183" t="str">
        <f t="shared" si="56"/>
        <v>-</v>
      </c>
      <c r="BH71" s="183" t="str">
        <f t="shared" si="56"/>
        <v>-</v>
      </c>
      <c r="BI71" s="183" t="str">
        <f t="shared" si="56"/>
        <v>-</v>
      </c>
      <c r="BJ71" s="183" t="str">
        <f t="shared" si="56"/>
        <v>-</v>
      </c>
      <c r="BK71" s="183" t="str">
        <f t="shared" si="56"/>
        <v>-</v>
      </c>
      <c r="BL71" s="183" t="str">
        <f t="shared" si="56"/>
        <v>-</v>
      </c>
      <c r="BM71" s="183">
        <f t="shared" si="56"/>
        <v>1</v>
      </c>
      <c r="BO71" s="183" t="str">
        <f t="shared" si="57"/>
        <v>-</v>
      </c>
      <c r="BP71" s="183" t="str">
        <f t="shared" si="57"/>
        <v>-</v>
      </c>
      <c r="BQ71" s="183" t="str">
        <f t="shared" si="57"/>
        <v>-</v>
      </c>
      <c r="BR71" s="183" t="str">
        <f t="shared" si="57"/>
        <v>-</v>
      </c>
      <c r="BS71" s="183" t="str">
        <f t="shared" si="57"/>
        <v>-</v>
      </c>
      <c r="BT71" s="183" t="str">
        <f t="shared" si="57"/>
        <v>-</v>
      </c>
      <c r="BU71" s="183" t="str">
        <f t="shared" si="57"/>
        <v>-</v>
      </c>
      <c r="BV71" s="183" t="str">
        <f t="shared" si="57"/>
        <v>-</v>
      </c>
      <c r="BW71" s="183" t="str">
        <f t="shared" si="57"/>
        <v>-</v>
      </c>
      <c r="BX71" s="183" t="str">
        <f t="shared" si="57"/>
        <v>-</v>
      </c>
      <c r="BY71" s="183">
        <f t="shared" si="57"/>
        <v>1</v>
      </c>
      <c r="BZ71" s="183" t="str">
        <f t="shared" si="57"/>
        <v>-</v>
      </c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</row>
    <row r="72" spans="1:91" ht="12.75">
      <c r="A72" s="56" t="s">
        <v>107</v>
      </c>
      <c r="B72" s="2" t="s">
        <v>108</v>
      </c>
      <c r="C72" s="172">
        <v>10</v>
      </c>
      <c r="D72" s="172"/>
      <c r="E72" s="172">
        <v>10</v>
      </c>
      <c r="F72" s="172"/>
      <c r="G72" s="191"/>
      <c r="H72" s="176">
        <f t="shared" si="58"/>
        <v>60.49382716049383</v>
      </c>
      <c r="I72" s="2">
        <f>J72+N72</f>
        <v>162</v>
      </c>
      <c r="J72" s="2">
        <f t="shared" si="53"/>
        <v>98</v>
      </c>
      <c r="K72" s="2">
        <v>58</v>
      </c>
      <c r="L72" s="2">
        <v>14</v>
      </c>
      <c r="M72" s="2">
        <v>26</v>
      </c>
      <c r="N72" s="2">
        <v>64</v>
      </c>
      <c r="O72" s="2"/>
      <c r="P72" s="2"/>
      <c r="Q72" s="2"/>
      <c r="R72" s="2"/>
      <c r="S72" s="2"/>
      <c r="T72" s="2"/>
      <c r="U72" s="2"/>
      <c r="V72" s="2"/>
      <c r="W72" s="2"/>
      <c r="X72" s="2">
        <v>7</v>
      </c>
      <c r="Y72" s="2"/>
      <c r="Z72" s="2"/>
      <c r="AB72" s="184" t="str">
        <f t="shared" si="54"/>
        <v>-</v>
      </c>
      <c r="AC72" s="184" t="str">
        <f t="shared" si="54"/>
        <v>-</v>
      </c>
      <c r="AD72" s="184" t="str">
        <f t="shared" si="54"/>
        <v>-</v>
      </c>
      <c r="AE72" s="184" t="str">
        <f t="shared" si="54"/>
        <v>-</v>
      </c>
      <c r="AF72" s="184" t="str">
        <f t="shared" si="54"/>
        <v>-</v>
      </c>
      <c r="AG72" s="184" t="str">
        <f t="shared" si="54"/>
        <v>-</v>
      </c>
      <c r="AH72" s="184" t="str">
        <f t="shared" si="54"/>
        <v>-</v>
      </c>
      <c r="AI72" s="184" t="str">
        <f t="shared" si="54"/>
        <v>-</v>
      </c>
      <c r="AJ72" s="184" t="str">
        <f t="shared" si="54"/>
        <v>-</v>
      </c>
      <c r="AK72" s="184">
        <f t="shared" si="54"/>
        <v>1</v>
      </c>
      <c r="AL72" s="184" t="str">
        <f t="shared" si="54"/>
        <v>-</v>
      </c>
      <c r="AM72" s="184" t="str">
        <f t="shared" si="54"/>
        <v>-</v>
      </c>
      <c r="AO72" s="183" t="str">
        <f t="shared" si="55"/>
        <v>-</v>
      </c>
      <c r="AP72" s="183" t="str">
        <f t="shared" si="55"/>
        <v>-</v>
      </c>
      <c r="AQ72" s="183" t="str">
        <f t="shared" si="55"/>
        <v>-</v>
      </c>
      <c r="AR72" s="183" t="str">
        <f t="shared" si="55"/>
        <v>-</v>
      </c>
      <c r="AS72" s="183" t="str">
        <f t="shared" si="55"/>
        <v>-</v>
      </c>
      <c r="AT72" s="183" t="str">
        <f t="shared" si="55"/>
        <v>-</v>
      </c>
      <c r="AU72" s="183" t="str">
        <f t="shared" si="55"/>
        <v>-</v>
      </c>
      <c r="AV72" s="183" t="str">
        <f t="shared" si="55"/>
        <v>-</v>
      </c>
      <c r="AW72" s="183" t="str">
        <f t="shared" si="55"/>
        <v>-</v>
      </c>
      <c r="AX72" s="183" t="str">
        <f t="shared" si="55"/>
        <v>-</v>
      </c>
      <c r="AY72" s="183" t="str">
        <f t="shared" si="55"/>
        <v>-</v>
      </c>
      <c r="AZ72" s="183" t="str">
        <f t="shared" si="55"/>
        <v>-</v>
      </c>
      <c r="BB72" s="183" t="str">
        <f t="shared" si="56"/>
        <v>-</v>
      </c>
      <c r="BC72" s="183" t="str">
        <f t="shared" si="56"/>
        <v>-</v>
      </c>
      <c r="BD72" s="183" t="str">
        <f t="shared" si="56"/>
        <v>-</v>
      </c>
      <c r="BE72" s="183" t="str">
        <f t="shared" si="56"/>
        <v>-</v>
      </c>
      <c r="BF72" s="183" t="str">
        <f t="shared" si="56"/>
        <v>-</v>
      </c>
      <c r="BG72" s="183" t="str">
        <f t="shared" si="56"/>
        <v>-</v>
      </c>
      <c r="BH72" s="183" t="str">
        <f t="shared" si="56"/>
        <v>-</v>
      </c>
      <c r="BI72" s="183" t="str">
        <f t="shared" si="56"/>
        <v>-</v>
      </c>
      <c r="BJ72" s="183" t="str">
        <f t="shared" si="56"/>
        <v>-</v>
      </c>
      <c r="BK72" s="183">
        <f t="shared" si="56"/>
        <v>1</v>
      </c>
      <c r="BL72" s="183" t="str">
        <f t="shared" si="56"/>
        <v>-</v>
      </c>
      <c r="BM72" s="183" t="str">
        <f t="shared" si="56"/>
        <v>-</v>
      </c>
      <c r="BO72" s="183" t="str">
        <f t="shared" si="57"/>
        <v>-</v>
      </c>
      <c r="BP72" s="183" t="str">
        <f t="shared" si="57"/>
        <v>-</v>
      </c>
      <c r="BQ72" s="183" t="str">
        <f t="shared" si="57"/>
        <v>-</v>
      </c>
      <c r="BR72" s="183" t="str">
        <f t="shared" si="57"/>
        <v>-</v>
      </c>
      <c r="BS72" s="183" t="str">
        <f t="shared" si="57"/>
        <v>-</v>
      </c>
      <c r="BT72" s="183" t="str">
        <f t="shared" si="57"/>
        <v>-</v>
      </c>
      <c r="BU72" s="183" t="str">
        <f t="shared" si="57"/>
        <v>-</v>
      </c>
      <c r="BV72" s="183" t="str">
        <f t="shared" si="57"/>
        <v>-</v>
      </c>
      <c r="BW72" s="183" t="str">
        <f t="shared" si="57"/>
        <v>-</v>
      </c>
      <c r="BX72" s="183" t="str">
        <f t="shared" si="57"/>
        <v>-</v>
      </c>
      <c r="BY72" s="183" t="str">
        <f t="shared" si="57"/>
        <v>-</v>
      </c>
      <c r="BZ72" s="183" t="str">
        <f t="shared" si="57"/>
        <v>-</v>
      </c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</row>
    <row r="73" spans="1:91" ht="12.75">
      <c r="A73" s="56" t="s">
        <v>109</v>
      </c>
      <c r="B73" s="2" t="s">
        <v>110</v>
      </c>
      <c r="C73" s="172"/>
      <c r="D73" s="172">
        <v>7</v>
      </c>
      <c r="E73" s="172">
        <v>7</v>
      </c>
      <c r="F73" s="172"/>
      <c r="G73" s="191"/>
      <c r="H73" s="176">
        <f t="shared" si="58"/>
        <v>51.85185185185185</v>
      </c>
      <c r="I73" s="2">
        <f>J73+N73</f>
        <v>108</v>
      </c>
      <c r="J73" s="2">
        <f t="shared" si="53"/>
        <v>56</v>
      </c>
      <c r="K73" s="2">
        <v>30</v>
      </c>
      <c r="L73" s="2"/>
      <c r="M73" s="2">
        <v>26</v>
      </c>
      <c r="N73" s="2">
        <v>52</v>
      </c>
      <c r="O73" s="2"/>
      <c r="P73" s="2"/>
      <c r="Q73" s="2"/>
      <c r="R73" s="2"/>
      <c r="S73" s="2"/>
      <c r="T73" s="2"/>
      <c r="U73" s="2">
        <v>4</v>
      </c>
      <c r="V73" s="2"/>
      <c r="W73" s="2"/>
      <c r="X73" s="2"/>
      <c r="Y73" s="2"/>
      <c r="Z73" s="2"/>
      <c r="AB73" s="184" t="str">
        <f t="shared" si="54"/>
        <v>-</v>
      </c>
      <c r="AC73" s="184" t="str">
        <f t="shared" si="54"/>
        <v>-</v>
      </c>
      <c r="AD73" s="184" t="str">
        <f t="shared" si="54"/>
        <v>-</v>
      </c>
      <c r="AE73" s="184" t="str">
        <f t="shared" si="54"/>
        <v>-</v>
      </c>
      <c r="AF73" s="184" t="str">
        <f t="shared" si="54"/>
        <v>-</v>
      </c>
      <c r="AG73" s="184" t="str">
        <f t="shared" si="54"/>
        <v>-</v>
      </c>
      <c r="AH73" s="184" t="str">
        <f t="shared" si="54"/>
        <v>-</v>
      </c>
      <c r="AI73" s="184" t="str">
        <f t="shared" si="54"/>
        <v>-</v>
      </c>
      <c r="AJ73" s="184" t="str">
        <f t="shared" si="54"/>
        <v>-</v>
      </c>
      <c r="AK73" s="184" t="str">
        <f t="shared" si="54"/>
        <v>-</v>
      </c>
      <c r="AL73" s="184" t="str">
        <f t="shared" si="54"/>
        <v>-</v>
      </c>
      <c r="AM73" s="184" t="str">
        <f t="shared" si="54"/>
        <v>-</v>
      </c>
      <c r="AO73" s="183" t="str">
        <f t="shared" si="55"/>
        <v>-</v>
      </c>
      <c r="AP73" s="183" t="str">
        <f t="shared" si="55"/>
        <v>-</v>
      </c>
      <c r="AQ73" s="183" t="str">
        <f t="shared" si="55"/>
        <v>-</v>
      </c>
      <c r="AR73" s="183" t="str">
        <f t="shared" si="55"/>
        <v>-</v>
      </c>
      <c r="AS73" s="183" t="str">
        <f t="shared" si="55"/>
        <v>-</v>
      </c>
      <c r="AT73" s="183" t="str">
        <f t="shared" si="55"/>
        <v>-</v>
      </c>
      <c r="AU73" s="183">
        <f t="shared" si="55"/>
        <v>1</v>
      </c>
      <c r="AV73" s="183" t="str">
        <f t="shared" si="55"/>
        <v>-</v>
      </c>
      <c r="AW73" s="183" t="str">
        <f t="shared" si="55"/>
        <v>-</v>
      </c>
      <c r="AX73" s="183" t="str">
        <f t="shared" si="55"/>
        <v>-</v>
      </c>
      <c r="AY73" s="183" t="str">
        <f t="shared" si="55"/>
        <v>-</v>
      </c>
      <c r="AZ73" s="183" t="str">
        <f t="shared" si="55"/>
        <v>-</v>
      </c>
      <c r="BB73" s="183" t="str">
        <f t="shared" si="56"/>
        <v>-</v>
      </c>
      <c r="BC73" s="183" t="str">
        <f t="shared" si="56"/>
        <v>-</v>
      </c>
      <c r="BD73" s="183" t="str">
        <f t="shared" si="56"/>
        <v>-</v>
      </c>
      <c r="BE73" s="183" t="str">
        <f t="shared" si="56"/>
        <v>-</v>
      </c>
      <c r="BF73" s="183" t="str">
        <f t="shared" si="56"/>
        <v>-</v>
      </c>
      <c r="BG73" s="183" t="str">
        <f t="shared" si="56"/>
        <v>-</v>
      </c>
      <c r="BH73" s="183">
        <f t="shared" si="56"/>
        <v>1</v>
      </c>
      <c r="BI73" s="183" t="str">
        <f t="shared" si="56"/>
        <v>-</v>
      </c>
      <c r="BJ73" s="183" t="str">
        <f t="shared" si="56"/>
        <v>-</v>
      </c>
      <c r="BK73" s="183" t="str">
        <f t="shared" si="56"/>
        <v>-</v>
      </c>
      <c r="BL73" s="183" t="str">
        <f t="shared" si="56"/>
        <v>-</v>
      </c>
      <c r="BM73" s="183" t="str">
        <f t="shared" si="56"/>
        <v>-</v>
      </c>
      <c r="BO73" s="183" t="str">
        <f t="shared" si="57"/>
        <v>-</v>
      </c>
      <c r="BP73" s="183" t="str">
        <f t="shared" si="57"/>
        <v>-</v>
      </c>
      <c r="BQ73" s="183" t="str">
        <f t="shared" si="57"/>
        <v>-</v>
      </c>
      <c r="BR73" s="183" t="str">
        <f t="shared" si="57"/>
        <v>-</v>
      </c>
      <c r="BS73" s="183" t="str">
        <f t="shared" si="57"/>
        <v>-</v>
      </c>
      <c r="BT73" s="183" t="str">
        <f t="shared" si="57"/>
        <v>-</v>
      </c>
      <c r="BU73" s="183" t="str">
        <f t="shared" si="57"/>
        <v>-</v>
      </c>
      <c r="BV73" s="183" t="str">
        <f t="shared" si="57"/>
        <v>-</v>
      </c>
      <c r="BW73" s="183" t="str">
        <f t="shared" si="57"/>
        <v>-</v>
      </c>
      <c r="BX73" s="183" t="str">
        <f t="shared" si="57"/>
        <v>-</v>
      </c>
      <c r="BY73" s="183" t="str">
        <f t="shared" si="57"/>
        <v>-</v>
      </c>
      <c r="BZ73" s="183" t="str">
        <f t="shared" si="57"/>
        <v>-</v>
      </c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</row>
    <row r="74" spans="1:91" ht="12.75">
      <c r="A74" s="57" t="s">
        <v>111</v>
      </c>
      <c r="B74" s="74" t="s">
        <v>112</v>
      </c>
      <c r="C74" s="1"/>
      <c r="D74" s="1"/>
      <c r="E74" s="1"/>
      <c r="F74" s="1"/>
      <c r="G74" s="1"/>
      <c r="H74" s="175">
        <f t="shared" si="58"/>
        <v>34.12698412698413</v>
      </c>
      <c r="I74" s="1">
        <f aca="true" t="shared" si="59" ref="I74:Z74">SUM(I75:I83)</f>
        <v>756</v>
      </c>
      <c r="J74" s="1">
        <f t="shared" si="59"/>
        <v>258</v>
      </c>
      <c r="K74" s="1">
        <f t="shared" si="59"/>
        <v>164</v>
      </c>
      <c r="L74" s="1">
        <f t="shared" si="59"/>
        <v>12</v>
      </c>
      <c r="M74" s="1">
        <f t="shared" si="59"/>
        <v>82</v>
      </c>
      <c r="N74" s="1">
        <f t="shared" si="59"/>
        <v>498</v>
      </c>
      <c r="O74" s="1">
        <f t="shared" si="59"/>
        <v>0</v>
      </c>
      <c r="P74" s="1">
        <f t="shared" si="59"/>
        <v>0</v>
      </c>
      <c r="Q74" s="1">
        <f t="shared" si="59"/>
        <v>0</v>
      </c>
      <c r="R74" s="1">
        <f t="shared" si="59"/>
        <v>0</v>
      </c>
      <c r="S74" s="1">
        <f t="shared" si="59"/>
        <v>0</v>
      </c>
      <c r="T74" s="1">
        <f t="shared" si="59"/>
        <v>0</v>
      </c>
      <c r="U74" s="1">
        <f t="shared" si="59"/>
        <v>0</v>
      </c>
      <c r="V74" s="1">
        <f t="shared" si="59"/>
        <v>0</v>
      </c>
      <c r="W74" s="1">
        <f t="shared" si="59"/>
        <v>7</v>
      </c>
      <c r="X74" s="1">
        <f t="shared" si="59"/>
        <v>3</v>
      </c>
      <c r="Y74" s="1">
        <f t="shared" si="59"/>
        <v>0</v>
      </c>
      <c r="Z74" s="1">
        <f t="shared" si="59"/>
        <v>12</v>
      </c>
      <c r="AB74" s="185">
        <f aca="true" t="shared" si="60" ref="AB74:CM74">SUM(AB75:AB83)</f>
        <v>0</v>
      </c>
      <c r="AC74" s="185">
        <f t="shared" si="60"/>
        <v>0</v>
      </c>
      <c r="AD74" s="185">
        <f t="shared" si="60"/>
        <v>0</v>
      </c>
      <c r="AE74" s="185">
        <f t="shared" si="60"/>
        <v>0</v>
      </c>
      <c r="AF74" s="185">
        <f t="shared" si="60"/>
        <v>0</v>
      </c>
      <c r="AG74" s="185">
        <f t="shared" si="60"/>
        <v>0</v>
      </c>
      <c r="AH74" s="185">
        <f t="shared" si="60"/>
        <v>0</v>
      </c>
      <c r="AI74" s="185">
        <f t="shared" si="60"/>
        <v>0</v>
      </c>
      <c r="AJ74" s="185">
        <f t="shared" si="60"/>
        <v>0</v>
      </c>
      <c r="AK74" s="185">
        <f t="shared" si="60"/>
        <v>0</v>
      </c>
      <c r="AL74" s="185">
        <f t="shared" si="60"/>
        <v>0</v>
      </c>
      <c r="AM74" s="185">
        <f t="shared" si="60"/>
        <v>0</v>
      </c>
      <c r="AO74" s="185">
        <f t="shared" si="60"/>
        <v>0</v>
      </c>
      <c r="AP74" s="185">
        <f t="shared" si="60"/>
        <v>0</v>
      </c>
      <c r="AQ74" s="185">
        <f t="shared" si="60"/>
        <v>0</v>
      </c>
      <c r="AR74" s="185">
        <f t="shared" si="60"/>
        <v>0</v>
      </c>
      <c r="AS74" s="185">
        <f t="shared" si="60"/>
        <v>0</v>
      </c>
      <c r="AT74" s="185">
        <f t="shared" si="60"/>
        <v>0</v>
      </c>
      <c r="AU74" s="185">
        <f t="shared" si="60"/>
        <v>0</v>
      </c>
      <c r="AV74" s="185">
        <f t="shared" si="60"/>
        <v>0</v>
      </c>
      <c r="AW74" s="185">
        <f t="shared" si="60"/>
        <v>2</v>
      </c>
      <c r="AX74" s="185">
        <f t="shared" si="60"/>
        <v>1</v>
      </c>
      <c r="AY74" s="185">
        <f t="shared" si="60"/>
        <v>0</v>
      </c>
      <c r="AZ74" s="185">
        <f t="shared" si="60"/>
        <v>3</v>
      </c>
      <c r="BB74" s="185">
        <f t="shared" si="60"/>
        <v>0</v>
      </c>
      <c r="BC74" s="185">
        <f t="shared" si="60"/>
        <v>0</v>
      </c>
      <c r="BD74" s="185">
        <f t="shared" si="60"/>
        <v>0</v>
      </c>
      <c r="BE74" s="185">
        <f t="shared" si="60"/>
        <v>0</v>
      </c>
      <c r="BF74" s="185">
        <f t="shared" si="60"/>
        <v>0</v>
      </c>
      <c r="BG74" s="185">
        <f t="shared" si="60"/>
        <v>0</v>
      </c>
      <c r="BH74" s="185">
        <f t="shared" si="60"/>
        <v>0</v>
      </c>
      <c r="BI74" s="185">
        <f t="shared" si="60"/>
        <v>0</v>
      </c>
      <c r="BJ74" s="185">
        <f t="shared" si="60"/>
        <v>0</v>
      </c>
      <c r="BK74" s="185">
        <f t="shared" si="60"/>
        <v>0</v>
      </c>
      <c r="BL74" s="185">
        <f t="shared" si="60"/>
        <v>0</v>
      </c>
      <c r="BM74" s="185">
        <f t="shared" si="60"/>
        <v>0</v>
      </c>
      <c r="BO74" s="185">
        <f t="shared" si="60"/>
        <v>0</v>
      </c>
      <c r="BP74" s="185">
        <f t="shared" si="60"/>
        <v>0</v>
      </c>
      <c r="BQ74" s="185">
        <f t="shared" si="60"/>
        <v>0</v>
      </c>
      <c r="BR74" s="185">
        <f t="shared" si="60"/>
        <v>0</v>
      </c>
      <c r="BS74" s="185">
        <f t="shared" si="60"/>
        <v>0</v>
      </c>
      <c r="BT74" s="185">
        <f t="shared" si="60"/>
        <v>0</v>
      </c>
      <c r="BU74" s="185">
        <f t="shared" si="60"/>
        <v>0</v>
      </c>
      <c r="BV74" s="185">
        <f t="shared" si="60"/>
        <v>0</v>
      </c>
      <c r="BW74" s="185">
        <f t="shared" si="60"/>
        <v>0</v>
      </c>
      <c r="BX74" s="185">
        <f t="shared" si="60"/>
        <v>0</v>
      </c>
      <c r="BY74" s="185">
        <f t="shared" si="60"/>
        <v>0</v>
      </c>
      <c r="BZ74" s="185">
        <f t="shared" si="60"/>
        <v>0</v>
      </c>
      <c r="CB74" s="185">
        <f t="shared" si="60"/>
        <v>0</v>
      </c>
      <c r="CC74" s="185">
        <f t="shared" si="60"/>
        <v>0</v>
      </c>
      <c r="CD74" s="185">
        <f t="shared" si="60"/>
        <v>0</v>
      </c>
      <c r="CE74" s="185">
        <f t="shared" si="60"/>
        <v>0</v>
      </c>
      <c r="CF74" s="185">
        <f t="shared" si="60"/>
        <v>0</v>
      </c>
      <c r="CG74" s="185">
        <f t="shared" si="60"/>
        <v>0</v>
      </c>
      <c r="CH74" s="185">
        <f t="shared" si="60"/>
        <v>0</v>
      </c>
      <c r="CI74" s="185">
        <f t="shared" si="60"/>
        <v>0</v>
      </c>
      <c r="CJ74" s="185">
        <f t="shared" si="60"/>
        <v>0</v>
      </c>
      <c r="CK74" s="185">
        <f t="shared" si="60"/>
        <v>0</v>
      </c>
      <c r="CL74" s="185">
        <f t="shared" si="60"/>
        <v>0</v>
      </c>
      <c r="CM74" s="185">
        <f t="shared" si="60"/>
        <v>0</v>
      </c>
    </row>
    <row r="75" spans="1:91" ht="12.75">
      <c r="A75" s="82" t="s">
        <v>113</v>
      </c>
      <c r="B75" s="2" t="s">
        <v>240</v>
      </c>
      <c r="C75" s="68"/>
      <c r="D75" s="68">
        <v>12</v>
      </c>
      <c r="E75" s="68"/>
      <c r="F75" s="68"/>
      <c r="G75" s="68"/>
      <c r="H75" s="176">
        <f t="shared" si="58"/>
        <v>32.592592592592595</v>
      </c>
      <c r="I75" s="2">
        <f>J75+N75</f>
        <v>135</v>
      </c>
      <c r="J75" s="2">
        <f aca="true" t="shared" si="61" ref="J75:J83">O75*O$6+P75*P$6+Q75*Q$6+R75*R$6+S75*S$6+T75*T$6+U75*U$6+V75*V$6+W75*W$6+X75*X$6+Y75*Y$6+Z75*Z$6</f>
        <v>44</v>
      </c>
      <c r="K75" s="2">
        <v>34</v>
      </c>
      <c r="L75" s="2"/>
      <c r="M75" s="2">
        <v>10</v>
      </c>
      <c r="N75" s="2">
        <v>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4</v>
      </c>
      <c r="AB75" s="184" t="str">
        <f aca="true" t="shared" si="62" ref="AB75:AM83">IF(ISERROR(SEARCH(AB$7,$C75,1)),"-",IF(COUNTIF($C75,AB$7)=1,1,IF(ISERROR(SEARCH(CONCATENATE(AB$7,","),$C75,1)),IF(ISERROR(SEARCH(CONCATENATE(",",AB$7),$C75,1)),"-",1),1)))</f>
        <v>-</v>
      </c>
      <c r="AC75" s="184" t="str">
        <f t="shared" si="62"/>
        <v>-</v>
      </c>
      <c r="AD75" s="184" t="str">
        <f t="shared" si="62"/>
        <v>-</v>
      </c>
      <c r="AE75" s="184" t="str">
        <f t="shared" si="62"/>
        <v>-</v>
      </c>
      <c r="AF75" s="184" t="str">
        <f t="shared" si="62"/>
        <v>-</v>
      </c>
      <c r="AG75" s="184" t="str">
        <f t="shared" si="62"/>
        <v>-</v>
      </c>
      <c r="AH75" s="184" t="str">
        <f t="shared" si="62"/>
        <v>-</v>
      </c>
      <c r="AI75" s="184" t="str">
        <f t="shared" si="62"/>
        <v>-</v>
      </c>
      <c r="AJ75" s="184" t="str">
        <f t="shared" si="62"/>
        <v>-</v>
      </c>
      <c r="AK75" s="184" t="str">
        <f t="shared" si="62"/>
        <v>-</v>
      </c>
      <c r="AL75" s="184" t="str">
        <f t="shared" si="62"/>
        <v>-</v>
      </c>
      <c r="AM75" s="184" t="str">
        <f t="shared" si="62"/>
        <v>-</v>
      </c>
      <c r="AO75" s="183" t="str">
        <f aca="true" t="shared" si="63" ref="AO75:AZ83">IF(ISERROR(SEARCH(AO$7,$D75,1)),"-",IF(COUNTIF($D75,AO$7)=1,1,IF(ISERROR(SEARCH(CONCATENATE(AO$7,","),$D75,1)),IF(ISERROR(SEARCH(CONCATENATE(",",AO$7),$D75,1)),"-",1),1)))</f>
        <v>-</v>
      </c>
      <c r="AP75" s="183" t="str">
        <f t="shared" si="63"/>
        <v>-</v>
      </c>
      <c r="AQ75" s="183" t="str">
        <f t="shared" si="63"/>
        <v>-</v>
      </c>
      <c r="AR75" s="183" t="str">
        <f t="shared" si="63"/>
        <v>-</v>
      </c>
      <c r="AS75" s="183" t="str">
        <f t="shared" si="63"/>
        <v>-</v>
      </c>
      <c r="AT75" s="183" t="str">
        <f t="shared" si="63"/>
        <v>-</v>
      </c>
      <c r="AU75" s="183" t="str">
        <f t="shared" si="63"/>
        <v>-</v>
      </c>
      <c r="AV75" s="183" t="str">
        <f t="shared" si="63"/>
        <v>-</v>
      </c>
      <c r="AW75" s="183" t="str">
        <f t="shared" si="63"/>
        <v>-</v>
      </c>
      <c r="AX75" s="183" t="str">
        <f t="shared" si="63"/>
        <v>-</v>
      </c>
      <c r="AY75" s="183" t="str">
        <f t="shared" si="63"/>
        <v>-</v>
      </c>
      <c r="AZ75" s="183">
        <f t="shared" si="63"/>
        <v>1</v>
      </c>
      <c r="BB75" s="183" t="str">
        <f aca="true" t="shared" si="64" ref="BB75:BM83">IF(ISERROR(SEARCH(BB$7,$E75,1)),"-",IF(COUNTIF($E75,BB$7)=1,1,IF(ISERROR(SEARCH(CONCATENATE(BB$7,","),$E75,1)),IF(ISERROR(SEARCH(CONCATENATE(",",BB$7),$E75,1)),"-",1),1)))</f>
        <v>-</v>
      </c>
      <c r="BC75" s="183" t="str">
        <f t="shared" si="64"/>
        <v>-</v>
      </c>
      <c r="BD75" s="183" t="str">
        <f t="shared" si="64"/>
        <v>-</v>
      </c>
      <c r="BE75" s="183" t="str">
        <f t="shared" si="64"/>
        <v>-</v>
      </c>
      <c r="BF75" s="183" t="str">
        <f t="shared" si="64"/>
        <v>-</v>
      </c>
      <c r="BG75" s="183" t="str">
        <f t="shared" si="64"/>
        <v>-</v>
      </c>
      <c r="BH75" s="183" t="str">
        <f t="shared" si="64"/>
        <v>-</v>
      </c>
      <c r="BI75" s="183" t="str">
        <f t="shared" si="64"/>
        <v>-</v>
      </c>
      <c r="BJ75" s="183" t="str">
        <f t="shared" si="64"/>
        <v>-</v>
      </c>
      <c r="BK75" s="183" t="str">
        <f t="shared" si="64"/>
        <v>-</v>
      </c>
      <c r="BL75" s="183" t="str">
        <f t="shared" si="64"/>
        <v>-</v>
      </c>
      <c r="BM75" s="183" t="str">
        <f t="shared" si="64"/>
        <v>-</v>
      </c>
      <c r="BO75" s="183" t="str">
        <f aca="true" t="shared" si="65" ref="BO75:BZ83">IF(ISERROR(SEARCH(BO$7,$F75,1)),"-",IF(COUNTIF($F75,BO$7)=1,1,IF(ISERROR(SEARCH(CONCATENATE(BO$7,","),$F75,1)),IF(ISERROR(SEARCH(CONCATENATE(",",BO$7),$F75,1)),"-",1),1)))</f>
        <v>-</v>
      </c>
      <c r="BP75" s="183" t="str">
        <f t="shared" si="65"/>
        <v>-</v>
      </c>
      <c r="BQ75" s="183" t="str">
        <f t="shared" si="65"/>
        <v>-</v>
      </c>
      <c r="BR75" s="183" t="str">
        <f t="shared" si="65"/>
        <v>-</v>
      </c>
      <c r="BS75" s="183" t="str">
        <f t="shared" si="65"/>
        <v>-</v>
      </c>
      <c r="BT75" s="183" t="str">
        <f t="shared" si="65"/>
        <v>-</v>
      </c>
      <c r="BU75" s="183" t="str">
        <f t="shared" si="65"/>
        <v>-</v>
      </c>
      <c r="BV75" s="183" t="str">
        <f t="shared" si="65"/>
        <v>-</v>
      </c>
      <c r="BW75" s="183" t="str">
        <f t="shared" si="65"/>
        <v>-</v>
      </c>
      <c r="BX75" s="183" t="str">
        <f t="shared" si="65"/>
        <v>-</v>
      </c>
      <c r="BY75" s="183" t="str">
        <f t="shared" si="65"/>
        <v>-</v>
      </c>
      <c r="BZ75" s="183" t="str">
        <f t="shared" si="65"/>
        <v>-</v>
      </c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</row>
    <row r="76" spans="1:91" ht="12.75">
      <c r="A76" s="82"/>
      <c r="B76" s="21" t="s">
        <v>152</v>
      </c>
      <c r="C76" s="172"/>
      <c r="D76" s="68"/>
      <c r="E76" s="68"/>
      <c r="F76" s="68"/>
      <c r="G76" s="68"/>
      <c r="H76" s="176"/>
      <c r="I76" s="2"/>
      <c r="J76" s="2">
        <f t="shared" si="61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B76" s="184" t="str">
        <f t="shared" si="62"/>
        <v>-</v>
      </c>
      <c r="AC76" s="184" t="str">
        <f t="shared" si="62"/>
        <v>-</v>
      </c>
      <c r="AD76" s="184" t="str">
        <f t="shared" si="62"/>
        <v>-</v>
      </c>
      <c r="AE76" s="184" t="str">
        <f t="shared" si="62"/>
        <v>-</v>
      </c>
      <c r="AF76" s="184" t="str">
        <f t="shared" si="62"/>
        <v>-</v>
      </c>
      <c r="AG76" s="184" t="str">
        <f t="shared" si="62"/>
        <v>-</v>
      </c>
      <c r="AH76" s="184" t="str">
        <f t="shared" si="62"/>
        <v>-</v>
      </c>
      <c r="AI76" s="184" t="str">
        <f t="shared" si="62"/>
        <v>-</v>
      </c>
      <c r="AJ76" s="184" t="str">
        <f t="shared" si="62"/>
        <v>-</v>
      </c>
      <c r="AK76" s="184" t="str">
        <f t="shared" si="62"/>
        <v>-</v>
      </c>
      <c r="AL76" s="184" t="str">
        <f t="shared" si="62"/>
        <v>-</v>
      </c>
      <c r="AM76" s="184" t="str">
        <f t="shared" si="62"/>
        <v>-</v>
      </c>
      <c r="AO76" s="183" t="str">
        <f t="shared" si="63"/>
        <v>-</v>
      </c>
      <c r="AP76" s="183" t="str">
        <f t="shared" si="63"/>
        <v>-</v>
      </c>
      <c r="AQ76" s="183" t="str">
        <f t="shared" si="63"/>
        <v>-</v>
      </c>
      <c r="AR76" s="183" t="str">
        <f t="shared" si="63"/>
        <v>-</v>
      </c>
      <c r="AS76" s="183" t="str">
        <f t="shared" si="63"/>
        <v>-</v>
      </c>
      <c r="AT76" s="183" t="str">
        <f t="shared" si="63"/>
        <v>-</v>
      </c>
      <c r="AU76" s="183" t="str">
        <f t="shared" si="63"/>
        <v>-</v>
      </c>
      <c r="AV76" s="183" t="str">
        <f t="shared" si="63"/>
        <v>-</v>
      </c>
      <c r="AW76" s="183" t="str">
        <f t="shared" si="63"/>
        <v>-</v>
      </c>
      <c r="AX76" s="183" t="str">
        <f t="shared" si="63"/>
        <v>-</v>
      </c>
      <c r="AY76" s="183" t="str">
        <f t="shared" si="63"/>
        <v>-</v>
      </c>
      <c r="AZ76" s="183" t="str">
        <f t="shared" si="63"/>
        <v>-</v>
      </c>
      <c r="BB76" s="183" t="str">
        <f t="shared" si="64"/>
        <v>-</v>
      </c>
      <c r="BC76" s="183" t="str">
        <f t="shared" si="64"/>
        <v>-</v>
      </c>
      <c r="BD76" s="183" t="str">
        <f t="shared" si="64"/>
        <v>-</v>
      </c>
      <c r="BE76" s="183" t="str">
        <f t="shared" si="64"/>
        <v>-</v>
      </c>
      <c r="BF76" s="183" t="str">
        <f t="shared" si="64"/>
        <v>-</v>
      </c>
      <c r="BG76" s="183" t="str">
        <f t="shared" si="64"/>
        <v>-</v>
      </c>
      <c r="BH76" s="183" t="str">
        <f t="shared" si="64"/>
        <v>-</v>
      </c>
      <c r="BI76" s="183" t="str">
        <f t="shared" si="64"/>
        <v>-</v>
      </c>
      <c r="BJ76" s="183" t="str">
        <f t="shared" si="64"/>
        <v>-</v>
      </c>
      <c r="BK76" s="183" t="str">
        <f t="shared" si="64"/>
        <v>-</v>
      </c>
      <c r="BL76" s="183" t="str">
        <f t="shared" si="64"/>
        <v>-</v>
      </c>
      <c r="BM76" s="183" t="str">
        <f t="shared" si="64"/>
        <v>-</v>
      </c>
      <c r="BO76" s="183" t="str">
        <f t="shared" si="65"/>
        <v>-</v>
      </c>
      <c r="BP76" s="183" t="str">
        <f t="shared" si="65"/>
        <v>-</v>
      </c>
      <c r="BQ76" s="183" t="str">
        <f t="shared" si="65"/>
        <v>-</v>
      </c>
      <c r="BR76" s="183" t="str">
        <f t="shared" si="65"/>
        <v>-</v>
      </c>
      <c r="BS76" s="183" t="str">
        <f t="shared" si="65"/>
        <v>-</v>
      </c>
      <c r="BT76" s="183" t="str">
        <f t="shared" si="65"/>
        <v>-</v>
      </c>
      <c r="BU76" s="183" t="str">
        <f t="shared" si="65"/>
        <v>-</v>
      </c>
      <c r="BV76" s="183" t="str">
        <f t="shared" si="65"/>
        <v>-</v>
      </c>
      <c r="BW76" s="183" t="str">
        <f t="shared" si="65"/>
        <v>-</v>
      </c>
      <c r="BX76" s="183" t="str">
        <f t="shared" si="65"/>
        <v>-</v>
      </c>
      <c r="BY76" s="183" t="str">
        <f t="shared" si="65"/>
        <v>-</v>
      </c>
      <c r="BZ76" s="183" t="str">
        <f t="shared" si="65"/>
        <v>-</v>
      </c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</row>
    <row r="77" spans="1:91" ht="12.75">
      <c r="A77" s="56" t="s">
        <v>114</v>
      </c>
      <c r="B77" s="2" t="s">
        <v>238</v>
      </c>
      <c r="C77" s="68"/>
      <c r="D77" s="68">
        <v>9</v>
      </c>
      <c r="E77" s="68"/>
      <c r="F77" s="68"/>
      <c r="G77" s="68"/>
      <c r="H77" s="176">
        <f>J77/I77*100</f>
        <v>35.55555555555556</v>
      </c>
      <c r="I77" s="2">
        <f>J77+N77</f>
        <v>135</v>
      </c>
      <c r="J77" s="2">
        <f t="shared" si="61"/>
        <v>48</v>
      </c>
      <c r="K77" s="2">
        <v>38</v>
      </c>
      <c r="L77" s="2"/>
      <c r="M77" s="2">
        <v>10</v>
      </c>
      <c r="N77" s="2">
        <v>87</v>
      </c>
      <c r="O77" s="2"/>
      <c r="P77" s="2"/>
      <c r="Q77" s="2"/>
      <c r="R77" s="2"/>
      <c r="S77" s="2"/>
      <c r="T77" s="2"/>
      <c r="U77" s="2"/>
      <c r="V77" s="2"/>
      <c r="W77" s="2">
        <v>4</v>
      </c>
      <c r="X77" s="2"/>
      <c r="Y77" s="2"/>
      <c r="Z77" s="2"/>
      <c r="AB77" s="184" t="str">
        <f t="shared" si="62"/>
        <v>-</v>
      </c>
      <c r="AC77" s="184" t="str">
        <f t="shared" si="62"/>
        <v>-</v>
      </c>
      <c r="AD77" s="184" t="str">
        <f t="shared" si="62"/>
        <v>-</v>
      </c>
      <c r="AE77" s="184" t="str">
        <f t="shared" si="62"/>
        <v>-</v>
      </c>
      <c r="AF77" s="184" t="str">
        <f t="shared" si="62"/>
        <v>-</v>
      </c>
      <c r="AG77" s="184" t="str">
        <f t="shared" si="62"/>
        <v>-</v>
      </c>
      <c r="AH77" s="184" t="str">
        <f t="shared" si="62"/>
        <v>-</v>
      </c>
      <c r="AI77" s="184" t="str">
        <f t="shared" si="62"/>
        <v>-</v>
      </c>
      <c r="AJ77" s="184" t="str">
        <f t="shared" si="62"/>
        <v>-</v>
      </c>
      <c r="AK77" s="184" t="str">
        <f t="shared" si="62"/>
        <v>-</v>
      </c>
      <c r="AL77" s="184" t="str">
        <f t="shared" si="62"/>
        <v>-</v>
      </c>
      <c r="AM77" s="184" t="str">
        <f t="shared" si="62"/>
        <v>-</v>
      </c>
      <c r="AO77" s="183" t="str">
        <f t="shared" si="63"/>
        <v>-</v>
      </c>
      <c r="AP77" s="183" t="str">
        <f t="shared" si="63"/>
        <v>-</v>
      </c>
      <c r="AQ77" s="183" t="str">
        <f t="shared" si="63"/>
        <v>-</v>
      </c>
      <c r="AR77" s="183" t="str">
        <f t="shared" si="63"/>
        <v>-</v>
      </c>
      <c r="AS77" s="183" t="str">
        <f t="shared" si="63"/>
        <v>-</v>
      </c>
      <c r="AT77" s="183" t="str">
        <f t="shared" si="63"/>
        <v>-</v>
      </c>
      <c r="AU77" s="183" t="str">
        <f t="shared" si="63"/>
        <v>-</v>
      </c>
      <c r="AV77" s="183" t="str">
        <f t="shared" si="63"/>
        <v>-</v>
      </c>
      <c r="AW77" s="183">
        <f t="shared" si="63"/>
        <v>1</v>
      </c>
      <c r="AX77" s="183" t="str">
        <f t="shared" si="63"/>
        <v>-</v>
      </c>
      <c r="AY77" s="183" t="str">
        <f t="shared" si="63"/>
        <v>-</v>
      </c>
      <c r="AZ77" s="183" t="str">
        <f t="shared" si="63"/>
        <v>-</v>
      </c>
      <c r="BB77" s="183" t="str">
        <f t="shared" si="64"/>
        <v>-</v>
      </c>
      <c r="BC77" s="183" t="str">
        <f t="shared" si="64"/>
        <v>-</v>
      </c>
      <c r="BD77" s="183" t="str">
        <f t="shared" si="64"/>
        <v>-</v>
      </c>
      <c r="BE77" s="183" t="str">
        <f t="shared" si="64"/>
        <v>-</v>
      </c>
      <c r="BF77" s="183" t="str">
        <f t="shared" si="64"/>
        <v>-</v>
      </c>
      <c r="BG77" s="183" t="str">
        <f t="shared" si="64"/>
        <v>-</v>
      </c>
      <c r="BH77" s="183" t="str">
        <f t="shared" si="64"/>
        <v>-</v>
      </c>
      <c r="BI77" s="183" t="str">
        <f t="shared" si="64"/>
        <v>-</v>
      </c>
      <c r="BJ77" s="183" t="str">
        <f t="shared" si="64"/>
        <v>-</v>
      </c>
      <c r="BK77" s="183" t="str">
        <f t="shared" si="64"/>
        <v>-</v>
      </c>
      <c r="BL77" s="183" t="str">
        <f t="shared" si="64"/>
        <v>-</v>
      </c>
      <c r="BM77" s="183" t="str">
        <f t="shared" si="64"/>
        <v>-</v>
      </c>
      <c r="BO77" s="183" t="str">
        <f t="shared" si="65"/>
        <v>-</v>
      </c>
      <c r="BP77" s="183" t="str">
        <f t="shared" si="65"/>
        <v>-</v>
      </c>
      <c r="BQ77" s="183" t="str">
        <f t="shared" si="65"/>
        <v>-</v>
      </c>
      <c r="BR77" s="183" t="str">
        <f t="shared" si="65"/>
        <v>-</v>
      </c>
      <c r="BS77" s="183" t="str">
        <f t="shared" si="65"/>
        <v>-</v>
      </c>
      <c r="BT77" s="183" t="str">
        <f t="shared" si="65"/>
        <v>-</v>
      </c>
      <c r="BU77" s="183" t="str">
        <f t="shared" si="65"/>
        <v>-</v>
      </c>
      <c r="BV77" s="183" t="str">
        <f t="shared" si="65"/>
        <v>-</v>
      </c>
      <c r="BW77" s="183" t="str">
        <f t="shared" si="65"/>
        <v>-</v>
      </c>
      <c r="BX77" s="183" t="str">
        <f t="shared" si="65"/>
        <v>-</v>
      </c>
      <c r="BY77" s="183" t="str">
        <f t="shared" si="65"/>
        <v>-</v>
      </c>
      <c r="BZ77" s="183" t="str">
        <f t="shared" si="65"/>
        <v>-</v>
      </c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</row>
    <row r="78" spans="1:91" ht="12.75">
      <c r="A78" s="56"/>
      <c r="B78" s="2" t="s">
        <v>239</v>
      </c>
      <c r="C78" s="68"/>
      <c r="D78" s="68">
        <v>9</v>
      </c>
      <c r="E78" s="68"/>
      <c r="F78" s="68"/>
      <c r="G78" s="68"/>
      <c r="H78" s="176">
        <f>J78/I78*100</f>
        <v>33.33333333333333</v>
      </c>
      <c r="I78" s="2">
        <f>J78+N78</f>
        <v>108</v>
      </c>
      <c r="J78" s="2">
        <f t="shared" si="61"/>
        <v>36</v>
      </c>
      <c r="K78" s="2">
        <v>24</v>
      </c>
      <c r="L78" s="2">
        <v>12</v>
      </c>
      <c r="M78" s="2"/>
      <c r="N78" s="2">
        <v>72</v>
      </c>
      <c r="O78" s="3"/>
      <c r="P78" s="3"/>
      <c r="Q78" s="3"/>
      <c r="R78" s="3"/>
      <c r="S78" s="3"/>
      <c r="T78" s="3"/>
      <c r="U78" s="3"/>
      <c r="V78" s="3"/>
      <c r="W78" s="3">
        <v>3</v>
      </c>
      <c r="X78" s="3"/>
      <c r="Y78" s="3"/>
      <c r="Z78" s="3"/>
      <c r="AB78" s="184" t="str">
        <f t="shared" si="62"/>
        <v>-</v>
      </c>
      <c r="AC78" s="184" t="str">
        <f t="shared" si="62"/>
        <v>-</v>
      </c>
      <c r="AD78" s="184" t="str">
        <f t="shared" si="62"/>
        <v>-</v>
      </c>
      <c r="AE78" s="184" t="str">
        <f t="shared" si="62"/>
        <v>-</v>
      </c>
      <c r="AF78" s="184" t="str">
        <f t="shared" si="62"/>
        <v>-</v>
      </c>
      <c r="AG78" s="184" t="str">
        <f t="shared" si="62"/>
        <v>-</v>
      </c>
      <c r="AH78" s="184" t="str">
        <f t="shared" si="62"/>
        <v>-</v>
      </c>
      <c r="AI78" s="184" t="str">
        <f t="shared" si="62"/>
        <v>-</v>
      </c>
      <c r="AJ78" s="184" t="str">
        <f t="shared" si="62"/>
        <v>-</v>
      </c>
      <c r="AK78" s="184" t="str">
        <f t="shared" si="62"/>
        <v>-</v>
      </c>
      <c r="AL78" s="184" t="str">
        <f t="shared" si="62"/>
        <v>-</v>
      </c>
      <c r="AM78" s="184" t="str">
        <f t="shared" si="62"/>
        <v>-</v>
      </c>
      <c r="AO78" s="183" t="str">
        <f t="shared" si="63"/>
        <v>-</v>
      </c>
      <c r="AP78" s="183" t="str">
        <f t="shared" si="63"/>
        <v>-</v>
      </c>
      <c r="AQ78" s="183" t="str">
        <f t="shared" si="63"/>
        <v>-</v>
      </c>
      <c r="AR78" s="183" t="str">
        <f t="shared" si="63"/>
        <v>-</v>
      </c>
      <c r="AS78" s="183" t="str">
        <f t="shared" si="63"/>
        <v>-</v>
      </c>
      <c r="AT78" s="183" t="str">
        <f t="shared" si="63"/>
        <v>-</v>
      </c>
      <c r="AU78" s="183" t="str">
        <f t="shared" si="63"/>
        <v>-</v>
      </c>
      <c r="AV78" s="183" t="str">
        <f t="shared" si="63"/>
        <v>-</v>
      </c>
      <c r="AW78" s="183">
        <f t="shared" si="63"/>
        <v>1</v>
      </c>
      <c r="AX78" s="183" t="str">
        <f t="shared" si="63"/>
        <v>-</v>
      </c>
      <c r="AY78" s="183" t="str">
        <f t="shared" si="63"/>
        <v>-</v>
      </c>
      <c r="AZ78" s="183" t="str">
        <f t="shared" si="63"/>
        <v>-</v>
      </c>
      <c r="BB78" s="183" t="str">
        <f t="shared" si="64"/>
        <v>-</v>
      </c>
      <c r="BC78" s="183" t="str">
        <f t="shared" si="64"/>
        <v>-</v>
      </c>
      <c r="BD78" s="183" t="str">
        <f t="shared" si="64"/>
        <v>-</v>
      </c>
      <c r="BE78" s="183" t="str">
        <f t="shared" si="64"/>
        <v>-</v>
      </c>
      <c r="BF78" s="183" t="str">
        <f t="shared" si="64"/>
        <v>-</v>
      </c>
      <c r="BG78" s="183" t="str">
        <f t="shared" si="64"/>
        <v>-</v>
      </c>
      <c r="BH78" s="183" t="str">
        <f t="shared" si="64"/>
        <v>-</v>
      </c>
      <c r="BI78" s="183" t="str">
        <f t="shared" si="64"/>
        <v>-</v>
      </c>
      <c r="BJ78" s="183" t="str">
        <f t="shared" si="64"/>
        <v>-</v>
      </c>
      <c r="BK78" s="183" t="str">
        <f t="shared" si="64"/>
        <v>-</v>
      </c>
      <c r="BL78" s="183" t="str">
        <f t="shared" si="64"/>
        <v>-</v>
      </c>
      <c r="BM78" s="183" t="str">
        <f t="shared" si="64"/>
        <v>-</v>
      </c>
      <c r="BO78" s="183" t="str">
        <f t="shared" si="65"/>
        <v>-</v>
      </c>
      <c r="BP78" s="183" t="str">
        <f t="shared" si="65"/>
        <v>-</v>
      </c>
      <c r="BQ78" s="183" t="str">
        <f t="shared" si="65"/>
        <v>-</v>
      </c>
      <c r="BR78" s="183" t="str">
        <f t="shared" si="65"/>
        <v>-</v>
      </c>
      <c r="BS78" s="183" t="str">
        <f t="shared" si="65"/>
        <v>-</v>
      </c>
      <c r="BT78" s="183" t="str">
        <f t="shared" si="65"/>
        <v>-</v>
      </c>
      <c r="BU78" s="183" t="str">
        <f t="shared" si="65"/>
        <v>-</v>
      </c>
      <c r="BV78" s="183" t="str">
        <f t="shared" si="65"/>
        <v>-</v>
      </c>
      <c r="BW78" s="183" t="str">
        <f t="shared" si="65"/>
        <v>-</v>
      </c>
      <c r="BX78" s="183" t="str">
        <f t="shared" si="65"/>
        <v>-</v>
      </c>
      <c r="BY78" s="183" t="str">
        <f t="shared" si="65"/>
        <v>-</v>
      </c>
      <c r="BZ78" s="183" t="str">
        <f t="shared" si="65"/>
        <v>-</v>
      </c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</row>
    <row r="79" spans="1:91" ht="12.75">
      <c r="A79" s="76" t="s">
        <v>115</v>
      </c>
      <c r="B79" s="2" t="s">
        <v>151</v>
      </c>
      <c r="C79" s="68"/>
      <c r="D79" s="68">
        <v>12</v>
      </c>
      <c r="E79" s="68"/>
      <c r="F79" s="68"/>
      <c r="G79" s="68"/>
      <c r="H79" s="176">
        <f>J79/I79*100</f>
        <v>32.592592592592595</v>
      </c>
      <c r="I79" s="2">
        <f>J79+N79</f>
        <v>135</v>
      </c>
      <c r="J79" s="2">
        <f t="shared" si="61"/>
        <v>44</v>
      </c>
      <c r="K79" s="3">
        <v>34</v>
      </c>
      <c r="L79" s="3"/>
      <c r="M79" s="3">
        <v>10</v>
      </c>
      <c r="N79" s="3">
        <v>91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4</v>
      </c>
      <c r="AB79" s="184" t="str">
        <f t="shared" si="62"/>
        <v>-</v>
      </c>
      <c r="AC79" s="184" t="str">
        <f t="shared" si="62"/>
        <v>-</v>
      </c>
      <c r="AD79" s="184" t="str">
        <f t="shared" si="62"/>
        <v>-</v>
      </c>
      <c r="AE79" s="184" t="str">
        <f t="shared" si="62"/>
        <v>-</v>
      </c>
      <c r="AF79" s="184" t="str">
        <f t="shared" si="62"/>
        <v>-</v>
      </c>
      <c r="AG79" s="184" t="str">
        <f t="shared" si="62"/>
        <v>-</v>
      </c>
      <c r="AH79" s="184" t="str">
        <f t="shared" si="62"/>
        <v>-</v>
      </c>
      <c r="AI79" s="184" t="str">
        <f t="shared" si="62"/>
        <v>-</v>
      </c>
      <c r="AJ79" s="184" t="str">
        <f t="shared" si="62"/>
        <v>-</v>
      </c>
      <c r="AK79" s="184" t="str">
        <f t="shared" si="62"/>
        <v>-</v>
      </c>
      <c r="AL79" s="184" t="str">
        <f t="shared" si="62"/>
        <v>-</v>
      </c>
      <c r="AM79" s="184" t="str">
        <f t="shared" si="62"/>
        <v>-</v>
      </c>
      <c r="AO79" s="183" t="str">
        <f t="shared" si="63"/>
        <v>-</v>
      </c>
      <c r="AP79" s="183" t="str">
        <f t="shared" si="63"/>
        <v>-</v>
      </c>
      <c r="AQ79" s="183" t="str">
        <f t="shared" si="63"/>
        <v>-</v>
      </c>
      <c r="AR79" s="183" t="str">
        <f t="shared" si="63"/>
        <v>-</v>
      </c>
      <c r="AS79" s="183" t="str">
        <f t="shared" si="63"/>
        <v>-</v>
      </c>
      <c r="AT79" s="183" t="str">
        <f t="shared" si="63"/>
        <v>-</v>
      </c>
      <c r="AU79" s="183" t="str">
        <f t="shared" si="63"/>
        <v>-</v>
      </c>
      <c r="AV79" s="183" t="str">
        <f t="shared" si="63"/>
        <v>-</v>
      </c>
      <c r="AW79" s="183" t="str">
        <f t="shared" si="63"/>
        <v>-</v>
      </c>
      <c r="AX79" s="183" t="str">
        <f t="shared" si="63"/>
        <v>-</v>
      </c>
      <c r="AY79" s="183" t="str">
        <f t="shared" si="63"/>
        <v>-</v>
      </c>
      <c r="AZ79" s="183">
        <f t="shared" si="63"/>
        <v>1</v>
      </c>
      <c r="BB79" s="183" t="str">
        <f t="shared" si="64"/>
        <v>-</v>
      </c>
      <c r="BC79" s="183" t="str">
        <f t="shared" si="64"/>
        <v>-</v>
      </c>
      <c r="BD79" s="183" t="str">
        <f t="shared" si="64"/>
        <v>-</v>
      </c>
      <c r="BE79" s="183" t="str">
        <f t="shared" si="64"/>
        <v>-</v>
      </c>
      <c r="BF79" s="183" t="str">
        <f t="shared" si="64"/>
        <v>-</v>
      </c>
      <c r="BG79" s="183" t="str">
        <f t="shared" si="64"/>
        <v>-</v>
      </c>
      <c r="BH79" s="183" t="str">
        <f t="shared" si="64"/>
        <v>-</v>
      </c>
      <c r="BI79" s="183" t="str">
        <f t="shared" si="64"/>
        <v>-</v>
      </c>
      <c r="BJ79" s="183" t="str">
        <f t="shared" si="64"/>
        <v>-</v>
      </c>
      <c r="BK79" s="183" t="str">
        <f t="shared" si="64"/>
        <v>-</v>
      </c>
      <c r="BL79" s="183" t="str">
        <f t="shared" si="64"/>
        <v>-</v>
      </c>
      <c r="BM79" s="183" t="str">
        <f t="shared" si="64"/>
        <v>-</v>
      </c>
      <c r="BO79" s="183" t="str">
        <f t="shared" si="65"/>
        <v>-</v>
      </c>
      <c r="BP79" s="183" t="str">
        <f t="shared" si="65"/>
        <v>-</v>
      </c>
      <c r="BQ79" s="183" t="str">
        <f t="shared" si="65"/>
        <v>-</v>
      </c>
      <c r="BR79" s="183" t="str">
        <f t="shared" si="65"/>
        <v>-</v>
      </c>
      <c r="BS79" s="183" t="str">
        <f t="shared" si="65"/>
        <v>-</v>
      </c>
      <c r="BT79" s="183" t="str">
        <f t="shared" si="65"/>
        <v>-</v>
      </c>
      <c r="BU79" s="183" t="str">
        <f t="shared" si="65"/>
        <v>-</v>
      </c>
      <c r="BV79" s="183" t="str">
        <f t="shared" si="65"/>
        <v>-</v>
      </c>
      <c r="BW79" s="183" t="str">
        <f t="shared" si="65"/>
        <v>-</v>
      </c>
      <c r="BX79" s="183" t="str">
        <f t="shared" si="65"/>
        <v>-</v>
      </c>
      <c r="BY79" s="183" t="str">
        <f t="shared" si="65"/>
        <v>-</v>
      </c>
      <c r="BZ79" s="183" t="str">
        <f t="shared" si="65"/>
        <v>-</v>
      </c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</row>
    <row r="80" spans="1:91" ht="25.5">
      <c r="A80" s="76"/>
      <c r="B80" s="75" t="s">
        <v>150</v>
      </c>
      <c r="C80" s="68"/>
      <c r="D80" s="68"/>
      <c r="E80" s="68"/>
      <c r="F80" s="68"/>
      <c r="G80" s="68"/>
      <c r="H80" s="176"/>
      <c r="I80" s="2"/>
      <c r="J80" s="2">
        <f t="shared" si="61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184" t="str">
        <f t="shared" si="62"/>
        <v>-</v>
      </c>
      <c r="AC80" s="184" t="str">
        <f t="shared" si="62"/>
        <v>-</v>
      </c>
      <c r="AD80" s="184" t="str">
        <f t="shared" si="62"/>
        <v>-</v>
      </c>
      <c r="AE80" s="184" t="str">
        <f t="shared" si="62"/>
        <v>-</v>
      </c>
      <c r="AF80" s="184" t="str">
        <f t="shared" si="62"/>
        <v>-</v>
      </c>
      <c r="AG80" s="184" t="str">
        <f t="shared" si="62"/>
        <v>-</v>
      </c>
      <c r="AH80" s="184" t="str">
        <f t="shared" si="62"/>
        <v>-</v>
      </c>
      <c r="AI80" s="184" t="str">
        <f t="shared" si="62"/>
        <v>-</v>
      </c>
      <c r="AJ80" s="184" t="str">
        <f t="shared" si="62"/>
        <v>-</v>
      </c>
      <c r="AK80" s="184" t="str">
        <f t="shared" si="62"/>
        <v>-</v>
      </c>
      <c r="AL80" s="184" t="str">
        <f t="shared" si="62"/>
        <v>-</v>
      </c>
      <c r="AM80" s="184" t="str">
        <f t="shared" si="62"/>
        <v>-</v>
      </c>
      <c r="AO80" s="183" t="str">
        <f t="shared" si="63"/>
        <v>-</v>
      </c>
      <c r="AP80" s="183" t="str">
        <f t="shared" si="63"/>
        <v>-</v>
      </c>
      <c r="AQ80" s="183" t="str">
        <f t="shared" si="63"/>
        <v>-</v>
      </c>
      <c r="AR80" s="183" t="str">
        <f t="shared" si="63"/>
        <v>-</v>
      </c>
      <c r="AS80" s="183" t="str">
        <f t="shared" si="63"/>
        <v>-</v>
      </c>
      <c r="AT80" s="183" t="str">
        <f t="shared" si="63"/>
        <v>-</v>
      </c>
      <c r="AU80" s="183" t="str">
        <f t="shared" si="63"/>
        <v>-</v>
      </c>
      <c r="AV80" s="183" t="str">
        <f t="shared" si="63"/>
        <v>-</v>
      </c>
      <c r="AW80" s="183" t="str">
        <f t="shared" si="63"/>
        <v>-</v>
      </c>
      <c r="AX80" s="183" t="str">
        <f t="shared" si="63"/>
        <v>-</v>
      </c>
      <c r="AY80" s="183" t="str">
        <f t="shared" si="63"/>
        <v>-</v>
      </c>
      <c r="AZ80" s="183" t="str">
        <f t="shared" si="63"/>
        <v>-</v>
      </c>
      <c r="BB80" s="183" t="str">
        <f t="shared" si="64"/>
        <v>-</v>
      </c>
      <c r="BC80" s="183" t="str">
        <f t="shared" si="64"/>
        <v>-</v>
      </c>
      <c r="BD80" s="183" t="str">
        <f t="shared" si="64"/>
        <v>-</v>
      </c>
      <c r="BE80" s="183" t="str">
        <f t="shared" si="64"/>
        <v>-</v>
      </c>
      <c r="BF80" s="183" t="str">
        <f t="shared" si="64"/>
        <v>-</v>
      </c>
      <c r="BG80" s="183" t="str">
        <f t="shared" si="64"/>
        <v>-</v>
      </c>
      <c r="BH80" s="183" t="str">
        <f t="shared" si="64"/>
        <v>-</v>
      </c>
      <c r="BI80" s="183" t="str">
        <f t="shared" si="64"/>
        <v>-</v>
      </c>
      <c r="BJ80" s="183" t="str">
        <f t="shared" si="64"/>
        <v>-</v>
      </c>
      <c r="BK80" s="183" t="str">
        <f t="shared" si="64"/>
        <v>-</v>
      </c>
      <c r="BL80" s="183" t="str">
        <f t="shared" si="64"/>
        <v>-</v>
      </c>
      <c r="BM80" s="183" t="str">
        <f t="shared" si="64"/>
        <v>-</v>
      </c>
      <c r="BO80" s="183" t="str">
        <f t="shared" si="65"/>
        <v>-</v>
      </c>
      <c r="BP80" s="183" t="str">
        <f t="shared" si="65"/>
        <v>-</v>
      </c>
      <c r="BQ80" s="183" t="str">
        <f t="shared" si="65"/>
        <v>-</v>
      </c>
      <c r="BR80" s="183" t="str">
        <f t="shared" si="65"/>
        <v>-</v>
      </c>
      <c r="BS80" s="183" t="str">
        <f t="shared" si="65"/>
        <v>-</v>
      </c>
      <c r="BT80" s="183" t="str">
        <f t="shared" si="65"/>
        <v>-</v>
      </c>
      <c r="BU80" s="183" t="str">
        <f t="shared" si="65"/>
        <v>-</v>
      </c>
      <c r="BV80" s="183" t="str">
        <f t="shared" si="65"/>
        <v>-</v>
      </c>
      <c r="BW80" s="183" t="str">
        <f t="shared" si="65"/>
        <v>-</v>
      </c>
      <c r="BX80" s="183" t="str">
        <f t="shared" si="65"/>
        <v>-</v>
      </c>
      <c r="BY80" s="183" t="str">
        <f t="shared" si="65"/>
        <v>-</v>
      </c>
      <c r="BZ80" s="183" t="str">
        <f t="shared" si="65"/>
        <v>-</v>
      </c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</row>
    <row r="81" spans="1:91" ht="12.75">
      <c r="A81" s="76" t="s">
        <v>116</v>
      </c>
      <c r="B81" s="2" t="s">
        <v>153</v>
      </c>
      <c r="C81" s="68"/>
      <c r="D81" s="68">
        <v>12</v>
      </c>
      <c r="E81" s="68"/>
      <c r="F81" s="68"/>
      <c r="G81" s="68"/>
      <c r="H81" s="176">
        <f>J81/I81*100</f>
        <v>32.592592592592595</v>
      </c>
      <c r="I81" s="2">
        <f>J81+N81</f>
        <v>135</v>
      </c>
      <c r="J81" s="2">
        <f t="shared" si="61"/>
        <v>44</v>
      </c>
      <c r="K81" s="3">
        <v>34</v>
      </c>
      <c r="L81" s="3"/>
      <c r="M81" s="3">
        <v>10</v>
      </c>
      <c r="N81" s="3">
        <v>91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4</v>
      </c>
      <c r="AB81" s="184" t="str">
        <f t="shared" si="62"/>
        <v>-</v>
      </c>
      <c r="AC81" s="184" t="str">
        <f t="shared" si="62"/>
        <v>-</v>
      </c>
      <c r="AD81" s="184" t="str">
        <f t="shared" si="62"/>
        <v>-</v>
      </c>
      <c r="AE81" s="184" t="str">
        <f t="shared" si="62"/>
        <v>-</v>
      </c>
      <c r="AF81" s="184" t="str">
        <f t="shared" si="62"/>
        <v>-</v>
      </c>
      <c r="AG81" s="184" t="str">
        <f t="shared" si="62"/>
        <v>-</v>
      </c>
      <c r="AH81" s="184" t="str">
        <f t="shared" si="62"/>
        <v>-</v>
      </c>
      <c r="AI81" s="184" t="str">
        <f t="shared" si="62"/>
        <v>-</v>
      </c>
      <c r="AJ81" s="184" t="str">
        <f t="shared" si="62"/>
        <v>-</v>
      </c>
      <c r="AK81" s="184" t="str">
        <f t="shared" si="62"/>
        <v>-</v>
      </c>
      <c r="AL81" s="184" t="str">
        <f t="shared" si="62"/>
        <v>-</v>
      </c>
      <c r="AM81" s="184" t="str">
        <f t="shared" si="62"/>
        <v>-</v>
      </c>
      <c r="AO81" s="183" t="str">
        <f t="shared" si="63"/>
        <v>-</v>
      </c>
      <c r="AP81" s="183" t="str">
        <f t="shared" si="63"/>
        <v>-</v>
      </c>
      <c r="AQ81" s="183" t="str">
        <f t="shared" si="63"/>
        <v>-</v>
      </c>
      <c r="AR81" s="183" t="str">
        <f t="shared" si="63"/>
        <v>-</v>
      </c>
      <c r="AS81" s="183" t="str">
        <f t="shared" si="63"/>
        <v>-</v>
      </c>
      <c r="AT81" s="183" t="str">
        <f t="shared" si="63"/>
        <v>-</v>
      </c>
      <c r="AU81" s="183" t="str">
        <f t="shared" si="63"/>
        <v>-</v>
      </c>
      <c r="AV81" s="183" t="str">
        <f t="shared" si="63"/>
        <v>-</v>
      </c>
      <c r="AW81" s="183" t="str">
        <f t="shared" si="63"/>
        <v>-</v>
      </c>
      <c r="AX81" s="183" t="str">
        <f t="shared" si="63"/>
        <v>-</v>
      </c>
      <c r="AY81" s="183" t="str">
        <f t="shared" si="63"/>
        <v>-</v>
      </c>
      <c r="AZ81" s="183">
        <f t="shared" si="63"/>
        <v>1</v>
      </c>
      <c r="BB81" s="183" t="str">
        <f t="shared" si="64"/>
        <v>-</v>
      </c>
      <c r="BC81" s="183" t="str">
        <f t="shared" si="64"/>
        <v>-</v>
      </c>
      <c r="BD81" s="183" t="str">
        <f t="shared" si="64"/>
        <v>-</v>
      </c>
      <c r="BE81" s="183" t="str">
        <f t="shared" si="64"/>
        <v>-</v>
      </c>
      <c r="BF81" s="183" t="str">
        <f t="shared" si="64"/>
        <v>-</v>
      </c>
      <c r="BG81" s="183" t="str">
        <f t="shared" si="64"/>
        <v>-</v>
      </c>
      <c r="BH81" s="183" t="str">
        <f t="shared" si="64"/>
        <v>-</v>
      </c>
      <c r="BI81" s="183" t="str">
        <f t="shared" si="64"/>
        <v>-</v>
      </c>
      <c r="BJ81" s="183" t="str">
        <f t="shared" si="64"/>
        <v>-</v>
      </c>
      <c r="BK81" s="183" t="str">
        <f t="shared" si="64"/>
        <v>-</v>
      </c>
      <c r="BL81" s="183" t="str">
        <f t="shared" si="64"/>
        <v>-</v>
      </c>
      <c r="BM81" s="183" t="str">
        <f t="shared" si="64"/>
        <v>-</v>
      </c>
      <c r="BO81" s="183" t="str">
        <f t="shared" si="65"/>
        <v>-</v>
      </c>
      <c r="BP81" s="183" t="str">
        <f t="shared" si="65"/>
        <v>-</v>
      </c>
      <c r="BQ81" s="183" t="str">
        <f t="shared" si="65"/>
        <v>-</v>
      </c>
      <c r="BR81" s="183" t="str">
        <f t="shared" si="65"/>
        <v>-</v>
      </c>
      <c r="BS81" s="183" t="str">
        <f t="shared" si="65"/>
        <v>-</v>
      </c>
      <c r="BT81" s="183" t="str">
        <f t="shared" si="65"/>
        <v>-</v>
      </c>
      <c r="BU81" s="183" t="str">
        <f t="shared" si="65"/>
        <v>-</v>
      </c>
      <c r="BV81" s="183" t="str">
        <f t="shared" si="65"/>
        <v>-</v>
      </c>
      <c r="BW81" s="183" t="str">
        <f t="shared" si="65"/>
        <v>-</v>
      </c>
      <c r="BX81" s="183" t="str">
        <f t="shared" si="65"/>
        <v>-</v>
      </c>
      <c r="BY81" s="183" t="str">
        <f t="shared" si="65"/>
        <v>-</v>
      </c>
      <c r="BZ81" s="183" t="str">
        <f t="shared" si="65"/>
        <v>-</v>
      </c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</row>
    <row r="82" spans="1:91" ht="12.75">
      <c r="A82" s="76"/>
      <c r="B82" s="21" t="s">
        <v>154</v>
      </c>
      <c r="C82" s="172"/>
      <c r="D82" s="68"/>
      <c r="E82" s="68"/>
      <c r="F82" s="68"/>
      <c r="G82" s="68"/>
      <c r="H82" s="176"/>
      <c r="I82" s="2"/>
      <c r="J82" s="2">
        <f t="shared" si="61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184" t="str">
        <f t="shared" si="62"/>
        <v>-</v>
      </c>
      <c r="AC82" s="184" t="str">
        <f t="shared" si="62"/>
        <v>-</v>
      </c>
      <c r="AD82" s="184" t="str">
        <f t="shared" si="62"/>
        <v>-</v>
      </c>
      <c r="AE82" s="184" t="str">
        <f t="shared" si="62"/>
        <v>-</v>
      </c>
      <c r="AF82" s="184" t="str">
        <f t="shared" si="62"/>
        <v>-</v>
      </c>
      <c r="AG82" s="184" t="str">
        <f t="shared" si="62"/>
        <v>-</v>
      </c>
      <c r="AH82" s="184" t="str">
        <f t="shared" si="62"/>
        <v>-</v>
      </c>
      <c r="AI82" s="184" t="str">
        <f t="shared" si="62"/>
        <v>-</v>
      </c>
      <c r="AJ82" s="184" t="str">
        <f t="shared" si="62"/>
        <v>-</v>
      </c>
      <c r="AK82" s="184" t="str">
        <f t="shared" si="62"/>
        <v>-</v>
      </c>
      <c r="AL82" s="184" t="str">
        <f t="shared" si="62"/>
        <v>-</v>
      </c>
      <c r="AM82" s="184" t="str">
        <f t="shared" si="62"/>
        <v>-</v>
      </c>
      <c r="AO82" s="183" t="str">
        <f t="shared" si="63"/>
        <v>-</v>
      </c>
      <c r="AP82" s="183" t="str">
        <f t="shared" si="63"/>
        <v>-</v>
      </c>
      <c r="AQ82" s="183" t="str">
        <f t="shared" si="63"/>
        <v>-</v>
      </c>
      <c r="AR82" s="183" t="str">
        <f t="shared" si="63"/>
        <v>-</v>
      </c>
      <c r="AS82" s="183" t="str">
        <f t="shared" si="63"/>
        <v>-</v>
      </c>
      <c r="AT82" s="183" t="str">
        <f t="shared" si="63"/>
        <v>-</v>
      </c>
      <c r="AU82" s="183" t="str">
        <f t="shared" si="63"/>
        <v>-</v>
      </c>
      <c r="AV82" s="183" t="str">
        <f t="shared" si="63"/>
        <v>-</v>
      </c>
      <c r="AW82" s="183" t="str">
        <f t="shared" si="63"/>
        <v>-</v>
      </c>
      <c r="AX82" s="183" t="str">
        <f t="shared" si="63"/>
        <v>-</v>
      </c>
      <c r="AY82" s="183" t="str">
        <f t="shared" si="63"/>
        <v>-</v>
      </c>
      <c r="AZ82" s="183" t="str">
        <f t="shared" si="63"/>
        <v>-</v>
      </c>
      <c r="BB82" s="183" t="str">
        <f t="shared" si="64"/>
        <v>-</v>
      </c>
      <c r="BC82" s="183" t="str">
        <f t="shared" si="64"/>
        <v>-</v>
      </c>
      <c r="BD82" s="183" t="str">
        <f t="shared" si="64"/>
        <v>-</v>
      </c>
      <c r="BE82" s="183" t="str">
        <f t="shared" si="64"/>
        <v>-</v>
      </c>
      <c r="BF82" s="183" t="str">
        <f t="shared" si="64"/>
        <v>-</v>
      </c>
      <c r="BG82" s="183" t="str">
        <f t="shared" si="64"/>
        <v>-</v>
      </c>
      <c r="BH82" s="183" t="str">
        <f t="shared" si="64"/>
        <v>-</v>
      </c>
      <c r="BI82" s="183" t="str">
        <f t="shared" si="64"/>
        <v>-</v>
      </c>
      <c r="BJ82" s="183" t="str">
        <f t="shared" si="64"/>
        <v>-</v>
      </c>
      <c r="BK82" s="183" t="str">
        <f t="shared" si="64"/>
        <v>-</v>
      </c>
      <c r="BL82" s="183" t="str">
        <f t="shared" si="64"/>
        <v>-</v>
      </c>
      <c r="BM82" s="183" t="str">
        <f t="shared" si="64"/>
        <v>-</v>
      </c>
      <c r="BO82" s="183" t="str">
        <f t="shared" si="65"/>
        <v>-</v>
      </c>
      <c r="BP82" s="183" t="str">
        <f t="shared" si="65"/>
        <v>-</v>
      </c>
      <c r="BQ82" s="183" t="str">
        <f t="shared" si="65"/>
        <v>-</v>
      </c>
      <c r="BR82" s="183" t="str">
        <f t="shared" si="65"/>
        <v>-</v>
      </c>
      <c r="BS82" s="183" t="str">
        <f t="shared" si="65"/>
        <v>-</v>
      </c>
      <c r="BT82" s="183" t="str">
        <f t="shared" si="65"/>
        <v>-</v>
      </c>
      <c r="BU82" s="183" t="str">
        <f t="shared" si="65"/>
        <v>-</v>
      </c>
      <c r="BV82" s="183" t="str">
        <f t="shared" si="65"/>
        <v>-</v>
      </c>
      <c r="BW82" s="183" t="str">
        <f t="shared" si="65"/>
        <v>-</v>
      </c>
      <c r="BX82" s="183" t="str">
        <f t="shared" si="65"/>
        <v>-</v>
      </c>
      <c r="BY82" s="183" t="str">
        <f t="shared" si="65"/>
        <v>-</v>
      </c>
      <c r="BZ82" s="183" t="str">
        <f t="shared" si="65"/>
        <v>-</v>
      </c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</row>
    <row r="83" spans="1:91" ht="13.5" thickBot="1">
      <c r="A83" s="171" t="s">
        <v>117</v>
      </c>
      <c r="B83" s="28" t="s">
        <v>46</v>
      </c>
      <c r="C83" s="194"/>
      <c r="D83" s="194">
        <v>10</v>
      </c>
      <c r="E83" s="194"/>
      <c r="F83" s="194"/>
      <c r="G83" s="194"/>
      <c r="H83" s="176">
        <f>J83/I83*100</f>
        <v>38.88888888888889</v>
      </c>
      <c r="I83" s="80">
        <f>J83+N83</f>
        <v>108</v>
      </c>
      <c r="J83" s="80">
        <f t="shared" si="61"/>
        <v>42</v>
      </c>
      <c r="K83" s="32"/>
      <c r="L83" s="32"/>
      <c r="M83" s="32">
        <v>42</v>
      </c>
      <c r="N83" s="32">
        <v>66</v>
      </c>
      <c r="O83" s="32"/>
      <c r="P83" s="32"/>
      <c r="Q83" s="32"/>
      <c r="R83" s="32"/>
      <c r="S83" s="32"/>
      <c r="T83" s="32"/>
      <c r="U83" s="32"/>
      <c r="V83" s="32"/>
      <c r="W83" s="32"/>
      <c r="X83" s="32">
        <v>3</v>
      </c>
      <c r="Y83" s="32"/>
      <c r="Z83" s="32"/>
      <c r="AB83" s="184" t="str">
        <f t="shared" si="62"/>
        <v>-</v>
      </c>
      <c r="AC83" s="184" t="str">
        <f t="shared" si="62"/>
        <v>-</v>
      </c>
      <c r="AD83" s="184" t="str">
        <f t="shared" si="62"/>
        <v>-</v>
      </c>
      <c r="AE83" s="184" t="str">
        <f t="shared" si="62"/>
        <v>-</v>
      </c>
      <c r="AF83" s="184" t="str">
        <f t="shared" si="62"/>
        <v>-</v>
      </c>
      <c r="AG83" s="184" t="str">
        <f t="shared" si="62"/>
        <v>-</v>
      </c>
      <c r="AH83" s="184" t="str">
        <f t="shared" si="62"/>
        <v>-</v>
      </c>
      <c r="AI83" s="184" t="str">
        <f t="shared" si="62"/>
        <v>-</v>
      </c>
      <c r="AJ83" s="184" t="str">
        <f t="shared" si="62"/>
        <v>-</v>
      </c>
      <c r="AK83" s="184" t="str">
        <f t="shared" si="62"/>
        <v>-</v>
      </c>
      <c r="AL83" s="184" t="str">
        <f t="shared" si="62"/>
        <v>-</v>
      </c>
      <c r="AM83" s="184" t="str">
        <f t="shared" si="62"/>
        <v>-</v>
      </c>
      <c r="AO83" s="183" t="str">
        <f t="shared" si="63"/>
        <v>-</v>
      </c>
      <c r="AP83" s="183" t="str">
        <f t="shared" si="63"/>
        <v>-</v>
      </c>
      <c r="AQ83" s="183" t="str">
        <f t="shared" si="63"/>
        <v>-</v>
      </c>
      <c r="AR83" s="183" t="str">
        <f t="shared" si="63"/>
        <v>-</v>
      </c>
      <c r="AS83" s="183" t="str">
        <f t="shared" si="63"/>
        <v>-</v>
      </c>
      <c r="AT83" s="183" t="str">
        <f t="shared" si="63"/>
        <v>-</v>
      </c>
      <c r="AU83" s="183" t="str">
        <f t="shared" si="63"/>
        <v>-</v>
      </c>
      <c r="AV83" s="183" t="str">
        <f t="shared" si="63"/>
        <v>-</v>
      </c>
      <c r="AW83" s="183" t="str">
        <f t="shared" si="63"/>
        <v>-</v>
      </c>
      <c r="AX83" s="183">
        <f t="shared" si="63"/>
        <v>1</v>
      </c>
      <c r="AY83" s="183" t="str">
        <f t="shared" si="63"/>
        <v>-</v>
      </c>
      <c r="AZ83" s="183" t="str">
        <f t="shared" si="63"/>
        <v>-</v>
      </c>
      <c r="BB83" s="183" t="str">
        <f t="shared" si="64"/>
        <v>-</v>
      </c>
      <c r="BC83" s="183" t="str">
        <f t="shared" si="64"/>
        <v>-</v>
      </c>
      <c r="BD83" s="183" t="str">
        <f t="shared" si="64"/>
        <v>-</v>
      </c>
      <c r="BE83" s="183" t="str">
        <f t="shared" si="64"/>
        <v>-</v>
      </c>
      <c r="BF83" s="183" t="str">
        <f t="shared" si="64"/>
        <v>-</v>
      </c>
      <c r="BG83" s="183" t="str">
        <f t="shared" si="64"/>
        <v>-</v>
      </c>
      <c r="BH83" s="183" t="str">
        <f t="shared" si="64"/>
        <v>-</v>
      </c>
      <c r="BI83" s="183" t="str">
        <f t="shared" si="64"/>
        <v>-</v>
      </c>
      <c r="BJ83" s="183" t="str">
        <f t="shared" si="64"/>
        <v>-</v>
      </c>
      <c r="BK83" s="183" t="str">
        <f t="shared" si="64"/>
        <v>-</v>
      </c>
      <c r="BL83" s="183" t="str">
        <f t="shared" si="64"/>
        <v>-</v>
      </c>
      <c r="BM83" s="183" t="str">
        <f t="shared" si="64"/>
        <v>-</v>
      </c>
      <c r="BO83" s="183" t="str">
        <f t="shared" si="65"/>
        <v>-</v>
      </c>
      <c r="BP83" s="183" t="str">
        <f t="shared" si="65"/>
        <v>-</v>
      </c>
      <c r="BQ83" s="183" t="str">
        <f t="shared" si="65"/>
        <v>-</v>
      </c>
      <c r="BR83" s="183" t="str">
        <f t="shared" si="65"/>
        <v>-</v>
      </c>
      <c r="BS83" s="183" t="str">
        <f t="shared" si="65"/>
        <v>-</v>
      </c>
      <c r="BT83" s="183" t="str">
        <f t="shared" si="65"/>
        <v>-</v>
      </c>
      <c r="BU83" s="183" t="str">
        <f t="shared" si="65"/>
        <v>-</v>
      </c>
      <c r="BV83" s="183" t="str">
        <f t="shared" si="65"/>
        <v>-</v>
      </c>
      <c r="BW83" s="183" t="str">
        <f t="shared" si="65"/>
        <v>-</v>
      </c>
      <c r="BX83" s="183" t="str">
        <f t="shared" si="65"/>
        <v>-</v>
      </c>
      <c r="BY83" s="183" t="str">
        <f t="shared" si="65"/>
        <v>-</v>
      </c>
      <c r="BZ83" s="183" t="str">
        <f t="shared" si="65"/>
        <v>-</v>
      </c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</row>
    <row r="84" spans="1:27" ht="12.75">
      <c r="A84" s="170"/>
      <c r="B84" s="79" t="s">
        <v>118</v>
      </c>
      <c r="C84" s="18"/>
      <c r="D84" s="18"/>
      <c r="E84" s="18"/>
      <c r="F84" s="18"/>
      <c r="G84" s="18"/>
      <c r="H84" s="20"/>
      <c r="I84" s="1">
        <f aca="true" t="shared" si="66" ref="I84:N84">SUM(I85:I87)</f>
        <v>317</v>
      </c>
      <c r="J84" s="27">
        <f t="shared" si="66"/>
        <v>0</v>
      </c>
      <c r="K84" s="1">
        <f t="shared" si="66"/>
        <v>0</v>
      </c>
      <c r="L84" s="1">
        <f t="shared" si="66"/>
        <v>0</v>
      </c>
      <c r="M84" s="1">
        <f t="shared" si="66"/>
        <v>210</v>
      </c>
      <c r="N84" s="1">
        <f t="shared" si="66"/>
        <v>105</v>
      </c>
      <c r="O84" s="188"/>
      <c r="P84" s="21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6" ht="12.75">
      <c r="A85" s="77"/>
      <c r="B85" s="18" t="s">
        <v>119</v>
      </c>
      <c r="C85" s="18"/>
      <c r="D85" s="18"/>
      <c r="E85" s="18"/>
      <c r="F85" s="18"/>
      <c r="G85" s="18"/>
      <c r="H85" s="18"/>
      <c r="I85" s="1">
        <v>45</v>
      </c>
      <c r="J85" s="1"/>
      <c r="K85" s="18"/>
      <c r="L85" s="18"/>
      <c r="M85" s="18">
        <v>30</v>
      </c>
      <c r="N85" s="18">
        <v>15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77"/>
      <c r="B86" s="18" t="s">
        <v>120</v>
      </c>
      <c r="C86" s="18"/>
      <c r="D86" s="18"/>
      <c r="E86" s="18"/>
      <c r="F86" s="18"/>
      <c r="G86" s="18"/>
      <c r="H86" s="18"/>
      <c r="I86" s="1">
        <v>92</v>
      </c>
      <c r="J86" s="1"/>
      <c r="K86" s="18"/>
      <c r="L86" s="18"/>
      <c r="M86" s="18">
        <v>60</v>
      </c>
      <c r="N86" s="18">
        <v>30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77"/>
      <c r="B87" s="78" t="s">
        <v>121</v>
      </c>
      <c r="C87" s="18"/>
      <c r="D87" s="18"/>
      <c r="E87" s="18"/>
      <c r="F87" s="18"/>
      <c r="G87" s="18"/>
      <c r="H87" s="18"/>
      <c r="I87" s="1">
        <v>180</v>
      </c>
      <c r="J87" s="1"/>
      <c r="K87" s="18"/>
      <c r="L87" s="18"/>
      <c r="M87" s="18">
        <v>120</v>
      </c>
      <c r="N87" s="18">
        <v>60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17"/>
      <c r="B88" s="58" t="s">
        <v>122</v>
      </c>
      <c r="C88" s="3"/>
      <c r="D88" s="62"/>
      <c r="E88" s="62"/>
      <c r="F88" s="62"/>
      <c r="G88" s="173"/>
      <c r="H88" s="175">
        <f>J88/I88*100</f>
        <v>51.63868904876099</v>
      </c>
      <c r="I88" s="62">
        <f aca="true" t="shared" si="67" ref="I88:Z88">I8+I21+I32+I56+I65+I74</f>
        <v>7506</v>
      </c>
      <c r="J88" s="62">
        <f t="shared" si="67"/>
        <v>3876</v>
      </c>
      <c r="K88" s="62">
        <f t="shared" si="67"/>
        <v>1980</v>
      </c>
      <c r="L88" s="62">
        <f t="shared" si="67"/>
        <v>526</v>
      </c>
      <c r="M88" s="62">
        <f t="shared" si="67"/>
        <v>1440</v>
      </c>
      <c r="N88" s="62">
        <f t="shared" si="67"/>
        <v>3560</v>
      </c>
      <c r="O88" s="3">
        <f t="shared" si="67"/>
        <v>30</v>
      </c>
      <c r="P88" s="3">
        <f t="shared" si="67"/>
        <v>30</v>
      </c>
      <c r="Q88" s="3">
        <f t="shared" si="67"/>
        <v>30</v>
      </c>
      <c r="R88" s="3">
        <f t="shared" si="67"/>
        <v>30</v>
      </c>
      <c r="S88" s="3">
        <f t="shared" si="67"/>
        <v>28</v>
      </c>
      <c r="T88" s="3">
        <f t="shared" si="67"/>
        <v>28</v>
      </c>
      <c r="U88" s="3">
        <f t="shared" si="67"/>
        <v>28</v>
      </c>
      <c r="V88" s="3">
        <f t="shared" si="67"/>
        <v>28</v>
      </c>
      <c r="W88" s="3">
        <f t="shared" si="67"/>
        <v>28</v>
      </c>
      <c r="X88" s="3">
        <f t="shared" si="67"/>
        <v>28</v>
      </c>
      <c r="Y88" s="3">
        <f t="shared" si="67"/>
        <v>28</v>
      </c>
      <c r="Z88" s="3">
        <f t="shared" si="67"/>
        <v>28</v>
      </c>
    </row>
    <row r="89" spans="1:26" ht="13.5" thickBot="1">
      <c r="A89" s="72"/>
      <c r="B89" s="59"/>
      <c r="C89" s="3"/>
      <c r="D89" s="5" t="s">
        <v>123</v>
      </c>
      <c r="E89" s="5"/>
      <c r="F89" s="5"/>
      <c r="G89" s="5"/>
      <c r="H89" s="5"/>
      <c r="I89" s="81">
        <f>ROUND(I88/54,1)</f>
        <v>139</v>
      </c>
      <c r="J89" s="81"/>
      <c r="K89" s="81"/>
      <c r="L89" s="81"/>
      <c r="M89" s="2"/>
      <c r="N89" s="8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91" ht="12.75">
      <c r="A90" s="22"/>
      <c r="B90" s="23" t="s">
        <v>124</v>
      </c>
      <c r="C90" s="23"/>
      <c r="D90" s="23"/>
      <c r="E90" s="23"/>
      <c r="F90" s="19"/>
      <c r="G90" s="19"/>
      <c r="H90" s="19"/>
      <c r="I90" s="20">
        <f aca="true" t="shared" si="68" ref="I90:N90">I8+I21+I32+I56+I65+I74</f>
        <v>7506</v>
      </c>
      <c r="J90" s="20">
        <f t="shared" si="68"/>
        <v>3876</v>
      </c>
      <c r="K90" s="20">
        <f t="shared" si="68"/>
        <v>1980</v>
      </c>
      <c r="L90" s="20">
        <f t="shared" si="68"/>
        <v>526</v>
      </c>
      <c r="M90" s="20">
        <f t="shared" si="68"/>
        <v>1440</v>
      </c>
      <c r="N90" s="20">
        <f t="shared" si="68"/>
        <v>3560</v>
      </c>
      <c r="O90" s="20">
        <f aca="true" t="shared" si="69" ref="O90:Z90">O8+O21+O32+O56+O65</f>
        <v>30</v>
      </c>
      <c r="P90" s="20">
        <f t="shared" si="69"/>
        <v>30</v>
      </c>
      <c r="Q90" s="20">
        <f t="shared" si="69"/>
        <v>30</v>
      </c>
      <c r="R90" s="20">
        <f t="shared" si="69"/>
        <v>30</v>
      </c>
      <c r="S90" s="20">
        <f t="shared" si="69"/>
        <v>28</v>
      </c>
      <c r="T90" s="20">
        <f t="shared" si="69"/>
        <v>28</v>
      </c>
      <c r="U90" s="20">
        <f t="shared" si="69"/>
        <v>28</v>
      </c>
      <c r="V90" s="20">
        <f t="shared" si="69"/>
        <v>28</v>
      </c>
      <c r="W90" s="20">
        <f t="shared" si="69"/>
        <v>21</v>
      </c>
      <c r="X90" s="20">
        <f t="shared" si="69"/>
        <v>25</v>
      </c>
      <c r="Y90" s="20">
        <f t="shared" si="69"/>
        <v>28</v>
      </c>
      <c r="Z90" s="20">
        <f t="shared" si="69"/>
        <v>16</v>
      </c>
      <c r="AB90" s="181">
        <f aca="true" t="shared" si="70" ref="AB90:CM90">SUM(AB8+AB21+AB32+AB56+AB65+AB74)</f>
        <v>4</v>
      </c>
      <c r="AC90" s="181">
        <f t="shared" si="70"/>
        <v>2</v>
      </c>
      <c r="AD90" s="181">
        <f t="shared" si="70"/>
        <v>5</v>
      </c>
      <c r="AE90" s="181">
        <f t="shared" si="70"/>
        <v>5</v>
      </c>
      <c r="AF90" s="181">
        <f t="shared" si="70"/>
        <v>1</v>
      </c>
      <c r="AG90" s="181">
        <f t="shared" si="70"/>
        <v>2</v>
      </c>
      <c r="AH90" s="181">
        <f t="shared" si="70"/>
        <v>4</v>
      </c>
      <c r="AI90" s="181">
        <f t="shared" si="70"/>
        <v>1</v>
      </c>
      <c r="AJ90" s="181">
        <f t="shared" si="70"/>
        <v>4</v>
      </c>
      <c r="AK90" s="181">
        <f t="shared" si="70"/>
        <v>4</v>
      </c>
      <c r="AL90" s="181">
        <f t="shared" si="70"/>
        <v>1</v>
      </c>
      <c r="AM90" s="181">
        <f t="shared" si="70"/>
        <v>1</v>
      </c>
      <c r="AN90" s="1"/>
      <c r="AO90" s="181">
        <f t="shared" si="70"/>
        <v>5</v>
      </c>
      <c r="AP90" s="181">
        <f t="shared" si="70"/>
        <v>4</v>
      </c>
      <c r="AQ90" s="181">
        <f t="shared" si="70"/>
        <v>4</v>
      </c>
      <c r="AR90" s="181">
        <f t="shared" si="70"/>
        <v>3</v>
      </c>
      <c r="AS90" s="181">
        <f t="shared" si="70"/>
        <v>4</v>
      </c>
      <c r="AT90" s="181">
        <f t="shared" si="70"/>
        <v>6</v>
      </c>
      <c r="AU90" s="181">
        <f t="shared" si="70"/>
        <v>3</v>
      </c>
      <c r="AV90" s="181">
        <f t="shared" si="70"/>
        <v>4</v>
      </c>
      <c r="AW90" s="181">
        <f t="shared" si="70"/>
        <v>4</v>
      </c>
      <c r="AX90" s="181">
        <f t="shared" si="70"/>
        <v>3</v>
      </c>
      <c r="AY90" s="181">
        <f t="shared" si="70"/>
        <v>7</v>
      </c>
      <c r="AZ90" s="181">
        <f t="shared" si="70"/>
        <v>6</v>
      </c>
      <c r="BA90" s="1"/>
      <c r="BB90" s="181">
        <f t="shared" si="70"/>
        <v>0</v>
      </c>
      <c r="BC90" s="181">
        <f t="shared" si="70"/>
        <v>0</v>
      </c>
      <c r="BD90" s="181">
        <f t="shared" si="70"/>
        <v>0</v>
      </c>
      <c r="BE90" s="181">
        <f t="shared" si="70"/>
        <v>0</v>
      </c>
      <c r="BF90" s="181">
        <f t="shared" si="70"/>
        <v>0</v>
      </c>
      <c r="BG90" s="181">
        <f t="shared" si="70"/>
        <v>0</v>
      </c>
      <c r="BH90" s="181">
        <f t="shared" si="70"/>
        <v>1</v>
      </c>
      <c r="BI90" s="181">
        <f t="shared" si="70"/>
        <v>1</v>
      </c>
      <c r="BJ90" s="181">
        <f t="shared" si="70"/>
        <v>1</v>
      </c>
      <c r="BK90" s="181">
        <f t="shared" si="70"/>
        <v>1</v>
      </c>
      <c r="BL90" s="181">
        <f t="shared" si="70"/>
        <v>1</v>
      </c>
      <c r="BM90" s="181">
        <f t="shared" si="70"/>
        <v>1</v>
      </c>
      <c r="BN90" s="1"/>
      <c r="BO90" s="181">
        <f t="shared" si="70"/>
        <v>0</v>
      </c>
      <c r="BP90" s="181">
        <f t="shared" si="70"/>
        <v>0</v>
      </c>
      <c r="BQ90" s="181">
        <f t="shared" si="70"/>
        <v>0</v>
      </c>
      <c r="BR90" s="181">
        <f t="shared" si="70"/>
        <v>1</v>
      </c>
      <c r="BS90" s="181">
        <f t="shared" si="70"/>
        <v>0</v>
      </c>
      <c r="BT90" s="181">
        <f t="shared" si="70"/>
        <v>2</v>
      </c>
      <c r="BU90" s="181">
        <f t="shared" si="70"/>
        <v>1</v>
      </c>
      <c r="BV90" s="181">
        <f t="shared" si="70"/>
        <v>1</v>
      </c>
      <c r="BW90" s="181">
        <f t="shared" si="70"/>
        <v>1</v>
      </c>
      <c r="BX90" s="181">
        <f t="shared" si="70"/>
        <v>1</v>
      </c>
      <c r="BY90" s="181">
        <f t="shared" si="70"/>
        <v>1</v>
      </c>
      <c r="BZ90" s="181">
        <f t="shared" si="70"/>
        <v>1</v>
      </c>
      <c r="CB90" s="181">
        <f t="shared" si="70"/>
        <v>4</v>
      </c>
      <c r="CC90" s="181">
        <f t="shared" si="70"/>
        <v>2</v>
      </c>
      <c r="CD90" s="181">
        <f t="shared" si="70"/>
        <v>8</v>
      </c>
      <c r="CE90" s="181">
        <f t="shared" si="70"/>
        <v>5</v>
      </c>
      <c r="CF90" s="181">
        <f t="shared" si="70"/>
        <v>3</v>
      </c>
      <c r="CG90" s="181">
        <f t="shared" si="70"/>
        <v>0</v>
      </c>
      <c r="CH90" s="181">
        <f t="shared" si="70"/>
        <v>3</v>
      </c>
      <c r="CI90" s="181">
        <f t="shared" si="70"/>
        <v>1</v>
      </c>
      <c r="CJ90" s="181">
        <f t="shared" si="70"/>
        <v>2</v>
      </c>
      <c r="CK90" s="181">
        <f t="shared" si="70"/>
        <v>2</v>
      </c>
      <c r="CL90" s="181">
        <f t="shared" si="70"/>
        <v>0</v>
      </c>
      <c r="CM90" s="181">
        <f t="shared" si="70"/>
        <v>1</v>
      </c>
    </row>
    <row r="91" spans="1:26" ht="12.75">
      <c r="A91" s="22"/>
      <c r="B91" s="18" t="s">
        <v>125</v>
      </c>
      <c r="C91" s="1">
        <f>SUM(O91:Z91)</f>
        <v>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3"/>
      <c r="O91" s="1">
        <f>BB90</f>
        <v>0</v>
      </c>
      <c r="P91" s="1">
        <f aca="true" t="shared" si="71" ref="P91:Z91">BC90</f>
        <v>0</v>
      </c>
      <c r="Q91" s="1">
        <f t="shared" si="71"/>
        <v>0</v>
      </c>
      <c r="R91" s="1">
        <f t="shared" si="71"/>
        <v>0</v>
      </c>
      <c r="S91" s="1">
        <f t="shared" si="71"/>
        <v>0</v>
      </c>
      <c r="T91" s="1">
        <f t="shared" si="71"/>
        <v>0</v>
      </c>
      <c r="U91" s="1">
        <f t="shared" si="71"/>
        <v>1</v>
      </c>
      <c r="V91" s="1">
        <f t="shared" si="71"/>
        <v>1</v>
      </c>
      <c r="W91" s="1">
        <f t="shared" si="71"/>
        <v>1</v>
      </c>
      <c r="X91" s="1">
        <f t="shared" si="71"/>
        <v>1</v>
      </c>
      <c r="Y91" s="1">
        <f t="shared" si="71"/>
        <v>1</v>
      </c>
      <c r="Z91" s="1">
        <f t="shared" si="71"/>
        <v>1</v>
      </c>
    </row>
    <row r="92" spans="1:26" ht="12.75">
      <c r="A92" s="22"/>
      <c r="B92" s="18" t="s">
        <v>126</v>
      </c>
      <c r="C92" s="1">
        <f>SUM(O92:Z92)</f>
        <v>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3"/>
      <c r="O92" s="1">
        <f>BO90</f>
        <v>0</v>
      </c>
      <c r="P92" s="1">
        <f aca="true" t="shared" si="72" ref="P92:Z92">BP90</f>
        <v>0</v>
      </c>
      <c r="Q92" s="1">
        <f t="shared" si="72"/>
        <v>0</v>
      </c>
      <c r="R92" s="1">
        <f t="shared" si="72"/>
        <v>1</v>
      </c>
      <c r="S92" s="1">
        <f t="shared" si="72"/>
        <v>0</v>
      </c>
      <c r="T92" s="1">
        <f t="shared" si="72"/>
        <v>2</v>
      </c>
      <c r="U92" s="1">
        <f t="shared" si="72"/>
        <v>1</v>
      </c>
      <c r="V92" s="1">
        <f t="shared" si="72"/>
        <v>1</v>
      </c>
      <c r="W92" s="1">
        <f t="shared" si="72"/>
        <v>1</v>
      </c>
      <c r="X92" s="1">
        <f t="shared" si="72"/>
        <v>1</v>
      </c>
      <c r="Y92" s="1">
        <f t="shared" si="72"/>
        <v>1</v>
      </c>
      <c r="Z92" s="1">
        <f t="shared" si="72"/>
        <v>1</v>
      </c>
    </row>
    <row r="93" spans="1:26" ht="12.75">
      <c r="A93" s="22"/>
      <c r="B93" s="18" t="s">
        <v>127</v>
      </c>
      <c r="C93" s="1">
        <f>SUM(O93:Z93)</f>
        <v>31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3"/>
      <c r="O93" s="1">
        <f>CB90</f>
        <v>4</v>
      </c>
      <c r="P93" s="1">
        <f aca="true" t="shared" si="73" ref="P93:Z93">CC90</f>
        <v>2</v>
      </c>
      <c r="Q93" s="1">
        <f t="shared" si="73"/>
        <v>8</v>
      </c>
      <c r="R93" s="1">
        <f t="shared" si="73"/>
        <v>5</v>
      </c>
      <c r="S93" s="1">
        <f t="shared" si="73"/>
        <v>3</v>
      </c>
      <c r="T93" s="1">
        <f t="shared" si="73"/>
        <v>0</v>
      </c>
      <c r="U93" s="1">
        <f t="shared" si="73"/>
        <v>3</v>
      </c>
      <c r="V93" s="1">
        <f t="shared" si="73"/>
        <v>1</v>
      </c>
      <c r="W93" s="1">
        <f t="shared" si="73"/>
        <v>2</v>
      </c>
      <c r="X93" s="1">
        <f t="shared" si="73"/>
        <v>2</v>
      </c>
      <c r="Y93" s="1">
        <f t="shared" si="73"/>
        <v>0</v>
      </c>
      <c r="Z93" s="1">
        <f t="shared" si="73"/>
        <v>1</v>
      </c>
    </row>
    <row r="94" spans="1:26" ht="12.75">
      <c r="A94" s="22"/>
      <c r="B94" s="18" t="s">
        <v>128</v>
      </c>
      <c r="C94" s="1">
        <f>SUM(O94:Z94)</f>
        <v>34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3"/>
      <c r="O94" s="1">
        <f>AB90</f>
        <v>4</v>
      </c>
      <c r="P94" s="1">
        <f aca="true" t="shared" si="74" ref="P94:Z94">AC90</f>
        <v>2</v>
      </c>
      <c r="Q94" s="1">
        <f t="shared" si="74"/>
        <v>5</v>
      </c>
      <c r="R94" s="1">
        <f t="shared" si="74"/>
        <v>5</v>
      </c>
      <c r="S94" s="1">
        <f t="shared" si="74"/>
        <v>1</v>
      </c>
      <c r="T94" s="1">
        <f t="shared" si="74"/>
        <v>2</v>
      </c>
      <c r="U94" s="1">
        <f t="shared" si="74"/>
        <v>4</v>
      </c>
      <c r="V94" s="1">
        <f t="shared" si="74"/>
        <v>1</v>
      </c>
      <c r="W94" s="1">
        <f t="shared" si="74"/>
        <v>4</v>
      </c>
      <c r="X94" s="1">
        <f t="shared" si="74"/>
        <v>4</v>
      </c>
      <c r="Y94" s="1">
        <f t="shared" si="74"/>
        <v>1</v>
      </c>
      <c r="Z94" s="1">
        <f t="shared" si="74"/>
        <v>1</v>
      </c>
    </row>
    <row r="95" spans="1:26" ht="13.5" thickBot="1">
      <c r="A95" s="28"/>
      <c r="B95" s="29" t="s">
        <v>129</v>
      </c>
      <c r="C95" s="30">
        <f>SUM(O95:Z95)</f>
        <v>53</v>
      </c>
      <c r="D95" s="84" t="s">
        <v>130</v>
      </c>
      <c r="E95" s="31"/>
      <c r="F95" s="31"/>
      <c r="G95" s="31"/>
      <c r="H95" s="31"/>
      <c r="I95" s="31"/>
      <c r="J95" s="31"/>
      <c r="K95" s="31"/>
      <c r="L95" s="31"/>
      <c r="M95" s="31"/>
      <c r="N95" s="32"/>
      <c r="O95" s="30">
        <f>AO90</f>
        <v>5</v>
      </c>
      <c r="P95" s="30">
        <f aca="true" t="shared" si="75" ref="P95:Z95">AP90</f>
        <v>4</v>
      </c>
      <c r="Q95" s="30">
        <f t="shared" si="75"/>
        <v>4</v>
      </c>
      <c r="R95" s="30">
        <f t="shared" si="75"/>
        <v>3</v>
      </c>
      <c r="S95" s="30">
        <f t="shared" si="75"/>
        <v>4</v>
      </c>
      <c r="T95" s="30">
        <f t="shared" si="75"/>
        <v>6</v>
      </c>
      <c r="U95" s="30">
        <f t="shared" si="75"/>
        <v>3</v>
      </c>
      <c r="V95" s="30">
        <f t="shared" si="75"/>
        <v>4</v>
      </c>
      <c r="W95" s="30">
        <f t="shared" si="75"/>
        <v>4</v>
      </c>
      <c r="X95" s="30">
        <f t="shared" si="75"/>
        <v>3</v>
      </c>
      <c r="Y95" s="30">
        <f t="shared" si="75"/>
        <v>7</v>
      </c>
      <c r="Z95" s="30">
        <f t="shared" si="75"/>
        <v>6</v>
      </c>
    </row>
    <row r="96" spans="1:26" ht="12.75">
      <c r="A96" s="51"/>
      <c r="B96" s="52" t="s">
        <v>131</v>
      </c>
      <c r="C96" s="73"/>
      <c r="D96" s="33"/>
      <c r="E96" s="34" t="s">
        <v>132</v>
      </c>
      <c r="F96" s="34"/>
      <c r="G96" s="34"/>
      <c r="H96" s="34"/>
      <c r="I96" s="34"/>
      <c r="J96" s="34"/>
      <c r="K96" s="34"/>
      <c r="L96" s="36"/>
      <c r="M96" s="46" t="s">
        <v>133</v>
      </c>
      <c r="N96" s="46"/>
      <c r="O96" s="46"/>
      <c r="P96" s="46"/>
      <c r="Q96" s="46"/>
      <c r="R96" s="46"/>
      <c r="S96" s="52"/>
      <c r="T96" s="43" t="s">
        <v>134</v>
      </c>
      <c r="U96" s="26" t="s">
        <v>135</v>
      </c>
      <c r="V96" s="26"/>
      <c r="W96" s="26"/>
      <c r="X96" s="26"/>
      <c r="Y96" s="26"/>
      <c r="Z96" s="26"/>
    </row>
    <row r="97" spans="1:26" ht="13.5" thickBot="1">
      <c r="A97" s="54"/>
      <c r="B97" s="53" t="s">
        <v>136</v>
      </c>
      <c r="C97" s="69" t="s">
        <v>134</v>
      </c>
      <c r="D97" s="70" t="s">
        <v>137</v>
      </c>
      <c r="E97" s="35" t="s">
        <v>136</v>
      </c>
      <c r="F97" s="35"/>
      <c r="G97" s="35"/>
      <c r="H97" s="35"/>
      <c r="I97" s="35"/>
      <c r="J97" s="35"/>
      <c r="K97" s="69" t="s">
        <v>134</v>
      </c>
      <c r="L97" s="70" t="s">
        <v>137</v>
      </c>
      <c r="M97" s="47" t="s">
        <v>138</v>
      </c>
      <c r="N97" s="47"/>
      <c r="O97" s="47"/>
      <c r="P97" s="47"/>
      <c r="Q97" s="47"/>
      <c r="R97" s="47"/>
      <c r="S97" s="187"/>
      <c r="T97" s="44"/>
      <c r="U97" s="48" t="s">
        <v>139</v>
      </c>
      <c r="V97" s="48"/>
      <c r="W97" s="48"/>
      <c r="X97" s="48"/>
      <c r="Y97" s="48"/>
      <c r="Z97" s="48"/>
    </row>
    <row r="98" spans="1:24" ht="12.75">
      <c r="A98" s="51"/>
      <c r="B98" s="18" t="s">
        <v>119</v>
      </c>
      <c r="C98" s="38">
        <v>4</v>
      </c>
      <c r="D98" s="39">
        <v>1</v>
      </c>
      <c r="E98" s="7" t="s">
        <v>121</v>
      </c>
      <c r="F98" s="7"/>
      <c r="G98" s="7"/>
      <c r="H98" s="7"/>
      <c r="I98" s="7"/>
      <c r="J98" s="7"/>
      <c r="K98" s="7">
        <v>6</v>
      </c>
      <c r="L98" s="37">
        <v>4</v>
      </c>
      <c r="M98" s="49"/>
      <c r="N98" s="49"/>
      <c r="O98" s="49"/>
      <c r="P98" s="49"/>
      <c r="Q98" s="49"/>
      <c r="R98" s="49"/>
      <c r="S98" s="49"/>
      <c r="T98" s="42"/>
      <c r="X98" t="s">
        <v>140</v>
      </c>
    </row>
    <row r="99" spans="1:26" ht="12.75">
      <c r="A99" s="51"/>
      <c r="B99" s="18" t="s">
        <v>120</v>
      </c>
      <c r="C99" s="38">
        <v>4</v>
      </c>
      <c r="D99" s="39">
        <v>2</v>
      </c>
      <c r="E99" s="7" t="s">
        <v>7</v>
      </c>
      <c r="F99" s="7"/>
      <c r="G99" s="7"/>
      <c r="H99" s="7"/>
      <c r="I99" s="7"/>
      <c r="J99" s="7"/>
      <c r="K99" s="38" t="s">
        <v>7</v>
      </c>
      <c r="L99" s="63" t="s">
        <v>7</v>
      </c>
      <c r="M99" s="4" t="s">
        <v>7</v>
      </c>
      <c r="N99" s="4"/>
      <c r="O99" s="4"/>
      <c r="P99" s="4"/>
      <c r="Q99" s="4"/>
      <c r="R99" s="4"/>
      <c r="S99" s="4"/>
      <c r="T99" s="50" t="s">
        <v>7</v>
      </c>
      <c r="U99" s="4" t="s">
        <v>141</v>
      </c>
      <c r="V99" s="4"/>
      <c r="W99" s="4"/>
      <c r="X99" s="4"/>
      <c r="Y99" s="4"/>
      <c r="Z99" s="4"/>
    </row>
    <row r="100" spans="1:26" ht="13.5" thickBot="1">
      <c r="A100" s="28"/>
      <c r="B100" s="29" t="s">
        <v>232</v>
      </c>
      <c r="C100" s="40">
        <v>2</v>
      </c>
      <c r="D100" s="41">
        <v>3</v>
      </c>
      <c r="E100" s="35" t="s">
        <v>7</v>
      </c>
      <c r="F100" s="35"/>
      <c r="G100" s="35"/>
      <c r="H100" s="35"/>
      <c r="I100" s="35"/>
      <c r="J100" s="35"/>
      <c r="K100" s="40" t="s">
        <v>7</v>
      </c>
      <c r="L100" s="64"/>
      <c r="M100" s="48"/>
      <c r="N100" s="48"/>
      <c r="O100" s="48"/>
      <c r="P100" s="48"/>
      <c r="Q100" s="48"/>
      <c r="R100" s="48"/>
      <c r="S100" s="48"/>
      <c r="T100" s="45"/>
      <c r="U100" s="48" t="s">
        <v>142</v>
      </c>
      <c r="V100" s="48"/>
      <c r="W100" s="48"/>
      <c r="X100" s="48"/>
      <c r="Y100" s="48"/>
      <c r="Z100" s="48"/>
    </row>
    <row r="102" spans="2:3" ht="12.75">
      <c r="B102" s="26" t="s">
        <v>143</v>
      </c>
      <c r="C102" t="s">
        <v>144</v>
      </c>
    </row>
    <row r="103" ht="12.75">
      <c r="D103" s="60" t="s">
        <v>230</v>
      </c>
    </row>
    <row r="104" ht="12.75">
      <c r="C104" t="s">
        <v>145</v>
      </c>
    </row>
    <row r="105" ht="12.75">
      <c r="D105" s="60" t="s">
        <v>231</v>
      </c>
    </row>
    <row r="107" spans="2:14" ht="12.75">
      <c r="B107" s="4" t="s">
        <v>236</v>
      </c>
      <c r="C107" s="4"/>
      <c r="D107" s="4"/>
      <c r="E107" s="4"/>
      <c r="F107" s="4"/>
      <c r="G107" s="4"/>
      <c r="H107" s="4"/>
      <c r="L107" s="49" t="s">
        <v>237</v>
      </c>
      <c r="M107" s="49"/>
      <c r="N107" s="49"/>
    </row>
    <row r="109" spans="2:12" ht="12.75">
      <c r="B109" s="4" t="s">
        <v>146</v>
      </c>
      <c r="C109" s="4"/>
      <c r="D109" s="4"/>
      <c r="E109" s="49"/>
      <c r="F109" s="49"/>
      <c r="G109" s="49"/>
      <c r="H109" s="49"/>
      <c r="L109" t="s">
        <v>147</v>
      </c>
    </row>
    <row r="111" spans="2:12" ht="12.75">
      <c r="B111" s="4" t="s">
        <v>148</v>
      </c>
      <c r="C111" s="4"/>
      <c r="D111" s="4"/>
      <c r="E111" s="4"/>
      <c r="F111" s="4"/>
      <c r="G111" s="4"/>
      <c r="H111" s="4"/>
      <c r="L111" t="s">
        <v>220</v>
      </c>
    </row>
  </sheetData>
  <sheetProtection/>
  <mergeCells count="4">
    <mergeCell ref="O5:Z5"/>
    <mergeCell ref="C2:G2"/>
    <mergeCell ref="H3:H6"/>
    <mergeCell ref="H2:N2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User</cp:lastModifiedBy>
  <cp:lastPrinted>2020-04-28T19:33:10Z</cp:lastPrinted>
  <dcterms:created xsi:type="dcterms:W3CDTF">1999-02-26T10:19:35Z</dcterms:created>
  <dcterms:modified xsi:type="dcterms:W3CDTF">2020-09-24T17:41:35Z</dcterms:modified>
  <cp:category/>
  <cp:version/>
  <cp:contentType/>
  <cp:contentStatus/>
</cp:coreProperties>
</file>